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harles\Desktop\"/>
    </mc:Choice>
  </mc:AlternateContent>
  <xr:revisionPtr revIDLastSave="0" documentId="8_{5EFF37E0-904E-44DB-A42A-DDDD4FBFC9D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I166" i="1" l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K166" i="1" s="1"/>
  <c r="I146" i="1"/>
  <c r="I145" i="1"/>
  <c r="I141" i="1"/>
  <c r="I140" i="1"/>
  <c r="I139" i="1"/>
  <c r="I138" i="1"/>
  <c r="G138" i="1"/>
  <c r="I137" i="1"/>
  <c r="G137" i="1"/>
  <c r="I136" i="1"/>
  <c r="G136" i="1"/>
  <c r="I135" i="1"/>
  <c r="G135" i="1"/>
  <c r="I134" i="1"/>
  <c r="K141" i="1" s="1"/>
  <c r="G134" i="1"/>
  <c r="I133" i="1"/>
  <c r="G133" i="1"/>
  <c r="I129" i="1"/>
  <c r="I128" i="1"/>
  <c r="I127" i="1"/>
  <c r="I126" i="1"/>
  <c r="I125" i="1"/>
  <c r="K129" i="1" s="1"/>
  <c r="I124" i="1"/>
  <c r="K120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K72" i="1" s="1"/>
  <c r="I3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K32" i="1" s="1"/>
  <c r="I167" i="1" l="1"/>
</calcChain>
</file>

<file path=xl/sharedStrings.xml><?xml version="1.0" encoding="utf-8"?>
<sst xmlns="http://schemas.openxmlformats.org/spreadsheetml/2006/main" count="799" uniqueCount="479">
  <si>
    <t>HOWLAND SUPPLY CIRCUIT</t>
  </si>
  <si>
    <t>Qty</t>
  </si>
  <si>
    <t>Value</t>
  </si>
  <si>
    <t>Device</t>
  </si>
  <si>
    <t>Package</t>
  </si>
  <si>
    <t>Parts</t>
  </si>
  <si>
    <t>Qty owned</t>
  </si>
  <si>
    <t>Link</t>
  </si>
  <si>
    <t>Price/pcs (CZK):</t>
  </si>
  <si>
    <t>Price (CZK):</t>
  </si>
  <si>
    <t>1u 250V X7R</t>
  </si>
  <si>
    <t>C-EUC2220K</t>
  </si>
  <si>
    <t>C2220K</t>
  </si>
  <si>
    <t>C14</t>
  </si>
  <si>
    <t>https://cz.farnell.com/kemet/c2220c105karacauto/cap-1-f-250v-10-x7r-2220/dp/2820883</t>
  </si>
  <si>
    <t>10K 1%</t>
  </si>
  <si>
    <t>R-EU_R1206</t>
  </si>
  <si>
    <t>R1206</t>
  </si>
  <si>
    <t>R3</t>
  </si>
  <si>
    <t>https://www.gme.cz/v/1486609/yageo-r1206-10k-025w-1-smd-rezistor</t>
  </si>
  <si>
    <t>180u 6.3V Polymer</t>
  </si>
  <si>
    <t>CAP_KEMET_A765EB187M0JLAE020</t>
  </si>
  <si>
    <t>SMD_RADIAL_CAN_A765EB187M0JLAE020</t>
  </si>
  <si>
    <t>C12, C13</t>
  </si>
  <si>
    <t>https://cz.farnell.com/kemet/a765eb187m0jlae020/cap-180-f-6-3v-20/dp/2614139?st=a765eb187m0jlae020</t>
  </si>
  <si>
    <t>180u 35V Polymer</t>
  </si>
  <si>
    <t>CAP_KEMET_A768KS187M1VLAE024</t>
  </si>
  <si>
    <t>SMD_RADIAL_CAN_A768KS187M1VLAE024</t>
  </si>
  <si>
    <t>C8, C9</t>
  </si>
  <si>
    <t>https://cz.farnell.com/kemet/a768ks187m1vlae024/cap-180uf-35v-alu-elec-polymer/dp/3523782?st=A768KS187M1VLAE024</t>
  </si>
  <si>
    <t>1K2 1%</t>
  </si>
  <si>
    <t>R-EU_R0805</t>
  </si>
  <si>
    <t>R0805</t>
  </si>
  <si>
    <t>R6</t>
  </si>
  <si>
    <t>https://www.gme.cz/v/1486333/yageo-r0805-1k2-012w-1-smd-rezistor</t>
  </si>
  <si>
    <t>1M 1%</t>
  </si>
  <si>
    <t>R-EU_0207/10</t>
  </si>
  <si>
    <t>0207/10</t>
  </si>
  <si>
    <t>R1</t>
  </si>
  <si>
    <t>https://www.gme.cz/v/1486816/gym-cym-rm-1m-06w-1-0207-metalizovany-rezistor</t>
  </si>
  <si>
    <t>1u 50V X7R</t>
  </si>
  <si>
    <t>C-EUC1206K</t>
  </si>
  <si>
    <t>C1206K</t>
  </si>
  <si>
    <t>C4, C5, C6, C7</t>
  </si>
  <si>
    <t>https://www.gme.cz/v/1486855/hitano-cks1206-1u-50v-x7r-10-keramicky-kondenzator-smd</t>
  </si>
  <si>
    <t>20K 1%</t>
  </si>
  <si>
    <t>R2</t>
  </si>
  <si>
    <t>https://www.gme.cz/v/1485552/yageo-r1206-20k-025w-1-smd-rezistor</t>
  </si>
  <si>
    <t>2n2 250V</t>
  </si>
  <si>
    <t>Y_CAP_222M_KY250V_X1Y2</t>
  </si>
  <si>
    <t>C_8.5MM_X1_Y2</t>
  </si>
  <si>
    <t>C1, C2</t>
  </si>
  <si>
    <t>https://cz.farnell.com/kemet/c927u222mywdaa7317/cap-2200pf-20/dp/2709107</t>
  </si>
  <si>
    <t>2u2</t>
  </si>
  <si>
    <t>TL2,2UH/1,54ADA42</t>
  </si>
  <si>
    <t>DA42</t>
  </si>
  <si>
    <t>L1, L2</t>
  </si>
  <si>
    <t>https://www.gme.cz/v/1496224/da42np-2r2m-tlumivka-smd</t>
  </si>
  <si>
    <t>330u 35V</t>
  </si>
  <si>
    <t>CAP_KEMET_A771MS337M1VLAS014</t>
  </si>
  <si>
    <t>SMD_RADIAL_CAN_A771MS337M1VLAS014</t>
  </si>
  <si>
    <t>C10, C11</t>
  </si>
  <si>
    <t>https://cz.farnell.com/kemet/a771ms337m1vlas014/cap-330uf-35v-alu-elec-smd-polymer/dp/4068809</t>
  </si>
  <si>
    <t>3K6 1%</t>
  </si>
  <si>
    <t>R5</t>
  </si>
  <si>
    <t>https://www.gme.cz/v/1484643/yageo-r1206-3k6-025w-1-smd-rezistor</t>
  </si>
  <si>
    <t>470n 250V</t>
  </si>
  <si>
    <t>X_CAP_JW.C_CBBX2_K_0.47UF_250V</t>
  </si>
  <si>
    <t>C_15MM_K_X2</t>
  </si>
  <si>
    <t>C3</t>
  </si>
  <si>
    <t>https://cz.farnell.com/kemet/r463i347050h7m/suppression-cap-0-47uf-class-x2/dp/3889747</t>
  </si>
  <si>
    <t>3K9 1%</t>
  </si>
  <si>
    <t>R4</t>
  </si>
  <si>
    <t>https://www.gme.cz/v/1484644/yageo-r1206-3k9-025w-1-smd-rezistor</t>
  </si>
  <si>
    <t>680R 1%</t>
  </si>
  <si>
    <t>R7</t>
  </si>
  <si>
    <t>https://www.gme.cz/v/1490041/yageo-r0805-680r-012w-1-smd-rezistor</t>
  </si>
  <si>
    <t>BLUE</t>
  </si>
  <si>
    <t>LEDCHIP-LED0805</t>
  </si>
  <si>
    <t>CHIP-LED0805</t>
  </si>
  <si>
    <t>-12V</t>
  </si>
  <si>
    <t>https://www.gme.cz/v/1496038/lucky-light-s170bc-b4-1a-led-0805-modra</t>
  </si>
  <si>
    <t>FASTON4.8_0.8</t>
  </si>
  <si>
    <t>FASTON_4.8X0.8</t>
  </si>
  <si>
    <t>LINE, NEUTRAL, PE</t>
  </si>
  <si>
    <t>https://www.gme.cz/v/1500226/dj610-48x13x08-faston-do-dps-48mm</t>
  </si>
  <si>
    <t>FUSE+HOLDER</t>
  </si>
  <si>
    <t>FUSEHOLDER25X11</t>
  </si>
  <si>
    <t>F1</t>
  </si>
  <si>
    <t>https://www.gme.cz/v/1510892/schurter-00318201-pojistkove-pouzdro-do-dps</t>
  </si>
  <si>
    <t>GREEN</t>
  </si>
  <si>
    <t>+24V</t>
  </si>
  <si>
    <t>https://www.gme.cz/v/1491891/optosupply-osg50805c1e-led-0805-zelena</t>
  </si>
  <si>
    <t>MYRRA 47154</t>
  </si>
  <si>
    <t>MYRRA230/12</t>
  </si>
  <si>
    <t>MYRRA_230/12</t>
  </si>
  <si>
    <t>U3, U4</t>
  </si>
  <si>
    <t>https://www.tme.eu/cz/details/myrra-47154/ac-dc-menice-pro-pcb/myrra/47154/</t>
  </si>
  <si>
    <t>MYRRA 47156</t>
  </si>
  <si>
    <t>MYRRA230/24</t>
  </si>
  <si>
    <t>MYRRA_230/24</t>
  </si>
  <si>
    <t>U1, U2</t>
  </si>
  <si>
    <t>https://www.tme.eu/cz/details/myrra-47156/ac-dc-menice-pro-pcb/myrra/47156/</t>
  </si>
  <si>
    <t>PAW4505-2X02</t>
  </si>
  <si>
    <t>PWR5, PWR12, PWR24</t>
  </si>
  <si>
    <t>https://www.semic.cz/kcr-paw4505-2x02-sn/</t>
  </si>
  <si>
    <t>RED</t>
  </si>
  <si>
    <t>+5V</t>
  </si>
  <si>
    <t>https://www.gme.cz/v/1495954/lucky-light-s170vc-v1-1b-led-0805-cervena</t>
  </si>
  <si>
    <t>ROM-1205S</t>
  </si>
  <si>
    <t>U6</t>
  </si>
  <si>
    <t>https://www.semic.cz/rom-1205s-167420/</t>
  </si>
  <si>
    <t>TSR1</t>
  </si>
  <si>
    <t>TRACO_TSR1</t>
  </si>
  <si>
    <t>TRACO_SIP3</t>
  </si>
  <si>
    <t>U5</t>
  </si>
  <si>
    <t>https://www.tme.eu/cz/details/tsr1-2450/dc-dc-menice/traco-power/tsr-1-2450/</t>
  </si>
  <si>
    <t>VARISTOR_S20K250</t>
  </si>
  <si>
    <t>S20K250</t>
  </si>
  <si>
    <t>V1</t>
  </si>
  <si>
    <t>https://www.tme.eu/cz/details/siov-s20k250/tht-varistory/epcos/b72220s0251k101/</t>
  </si>
  <si>
    <t>VIOLET</t>
  </si>
  <si>
    <t>-24V</t>
  </si>
  <si>
    <t>https://www.svetsoucastek.cz/led-dioda-smd-optosupply-osk50805c1e-p58743/</t>
  </si>
  <si>
    <t>WHITE</t>
  </si>
  <si>
    <t>-5V</t>
  </si>
  <si>
    <t>https://www.gme.cz/v/1495953/lucky-light-s170w-w2-1b-led-0805-studena-bila</t>
  </si>
  <si>
    <t>YELLOW</t>
  </si>
  <si>
    <t>+12V</t>
  </si>
  <si>
    <t>https://www.gme.cz/v/1496026/lucky-light-s170uyc-y2-1b-led-0805-zluta</t>
  </si>
  <si>
    <t>2 layer PCB 144 x 55 x 1.6 mm</t>
  </si>
  <si>
    <t>Power supply circuit</t>
  </si>
  <si>
    <t>https://www.pragoboard.cz/</t>
  </si>
  <si>
    <t>Sum:</t>
  </si>
  <si>
    <t>Kč</t>
  </si>
  <si>
    <t>HOWLAND SOURCE CIRCUIT</t>
  </si>
  <si>
    <t>0R</t>
  </si>
  <si>
    <t>SOLDER_BRIDGE_0603</t>
  </si>
  <si>
    <t>SB1, SB2, SB3, SB4, SB5</t>
  </si>
  <si>
    <t>https://www.gme.cz/v/1496461/yageo-r0603-0r-smd-rezistor</t>
  </si>
  <si>
    <t>100K 0.1%</t>
  </si>
  <si>
    <t>R-EU_R0603</t>
  </si>
  <si>
    <t>R0603</t>
  </si>
  <si>
    <t>R33</t>
  </si>
  <si>
    <t>https://cz.farnell.com/walsin/wf06u1003btl/res-100k-0-1-50v-0603-thin-film/dp/2502938</t>
  </si>
  <si>
    <t>100K 10%</t>
  </si>
  <si>
    <t>PV36W103C01B00</t>
  </si>
  <si>
    <t>PV36W</t>
  </si>
  <si>
    <t>R11, R16, R18, R19, R20, R48</t>
  </si>
  <si>
    <t>https://cz.farnell.com/bourns/pv36w104c01b00/trimmer-100k-0-5w-multi-turn-th/dp/4014836</t>
  </si>
  <si>
    <t>300R 0.1%</t>
  </si>
  <si>
    <t>RT1206BRD07300RL</t>
  </si>
  <si>
    <t>https://cz.mouser.com/ProductDetail/YAGEO/RT1206BRD07300RL?qs=yNCrj0CQcyJPwyNWLJZVSA%3D%3D</t>
  </si>
  <si>
    <t>200R 1%</t>
  </si>
  <si>
    <t>https://www.gme.cz/v/1484276/yageo-r0603-200r-01w-1-smd-rezistor</t>
  </si>
  <si>
    <t>100R 0.05%</t>
  </si>
  <si>
    <t>R3, R4, R28</t>
  </si>
  <si>
    <t>https://cz.farnell.com/tt-electronics-welwyn/wint1206lf111000a/res-100r-0-05-200v-1206-thin-film/dp/2576335</t>
  </si>
  <si>
    <t>100R 1%</t>
  </si>
  <si>
    <t>R5, R27</t>
  </si>
  <si>
    <t>https://www.gme.cz/v/1484165/yageo-r0603-100r-01w-1-smd-rezistor</t>
  </si>
  <si>
    <t>R8, R17, R22, R36, R37, R39, R40</t>
  </si>
  <si>
    <t>https://www.gme.cz/v/1490056/yageo-r0805-100r-012w-1-smd-rezistor</t>
  </si>
  <si>
    <t>100n</t>
  </si>
  <si>
    <t>C-EUC0805K</t>
  </si>
  <si>
    <t>C0805K</t>
  </si>
  <si>
    <t>C4, C6, C7, C9, C10, C11, C12, C13, C14, C15, C16, C17, C18, C19, C20</t>
  </si>
  <si>
    <t>https://www.gme.cz/v/1496302/yageo-cks0805-100n-50v-x7r-10-keramicky-kondenzator-smd</t>
  </si>
  <si>
    <t>10K .01%</t>
  </si>
  <si>
    <t>R12, R13, R14, R15</t>
  </si>
  <si>
    <t>https://cz.mouser.com/ProductDetail/SEI-Stackpole/RNCF1206TKY10K0?qs=sGAEpiMZZMtlubZbdhIBIA%252B43obPAL0taZqmsCNd%2Fv8%3D</t>
  </si>
  <si>
    <t>Původně:</t>
  </si>
  <si>
    <t>https://cz.farnell.com/ohmite/apc1206t10k0z/res-10k-0-01-0-125w-1206-thin/dp/4037374</t>
  </si>
  <si>
    <t>10K 0.1%</t>
  </si>
  <si>
    <t>R31</t>
  </si>
  <si>
    <t>https://www.gme.cz/v/1491847/panasonic-r0805-10k-012w-01-smd-rezistor</t>
  </si>
  <si>
    <t>R7, R21, R46, R47, R49</t>
  </si>
  <si>
    <t>https://www.gme.cz/v/1496456/yageo-r0603-10k-01w-1-smd-rezistor</t>
  </si>
  <si>
    <t>10R 0.1%</t>
  </si>
  <si>
    <t>R26</t>
  </si>
  <si>
    <t>https://www.gme.cz/v/1489645/hitano-rm-10r-06w-01-0207-metalizovany-rezistor</t>
  </si>
  <si>
    <t>150R 1%</t>
  </si>
  <si>
    <t>R10</t>
  </si>
  <si>
    <t>https://www.gme.cz/v/1490051/yageo-r0805-150r-012w-1-smd-rezistor</t>
  </si>
  <si>
    <t>150R 5W 0.5%</t>
  </si>
  <si>
    <t>RS005150R0DE12</t>
  </si>
  <si>
    <t>R32</t>
  </si>
  <si>
    <t>https://cz.mouser.com/ProductDetail/Vishay-Dale/RS005150R0DE12?qs=vLWxofP3U2we%252BliIvD9Fcg%3D%3D</t>
  </si>
  <si>
    <t>15u</t>
  </si>
  <si>
    <t>CPOL-EUD/7343-31W</t>
  </si>
  <si>
    <t>D/7343-31W</t>
  </si>
  <si>
    <t>C1, C3</t>
  </si>
  <si>
    <t>https://www.gme.cz/v/1491119/kyocera-avx-cts-15u-35v-d-10-taj-tantalovy-kondenzator-smd</t>
  </si>
  <si>
    <t>1K 0.01%</t>
  </si>
  <si>
    <t>R30, R44, R51</t>
  </si>
  <si>
    <t>https://cz.mouser.com/ProductDetail/SEI-Stackpole/RNCF1206TKY1K00?qs=sGAEpiMZZMtlubZbdhIBIA%252B43obPAL0tRzCkRdJ%252Bt1o%3D</t>
  </si>
  <si>
    <t>1M 0.1%</t>
  </si>
  <si>
    <t>R6, R35, R45, R52</t>
  </si>
  <si>
    <t>https://cz.farnell.com/multicomp-pro/mc008457/res-1m-0-1-0-063w-0603-thin-film/dp/2988388</t>
  </si>
  <si>
    <t>1N4148WS</t>
  </si>
  <si>
    <t>SOD-323FL</t>
  </si>
  <si>
    <t>D1, D2, D3, D4, D5, D6</t>
  </si>
  <si>
    <t>https://cz.farnell.com/multicomp/1n4148ws/diode-small-sig-100v-0-15a-sod/dp/2675148?MER=sy-me-pd-mi-alte</t>
  </si>
  <si>
    <t>1u</t>
  </si>
  <si>
    <t>C2, C5</t>
  </si>
  <si>
    <t>20K 0.1%</t>
  </si>
  <si>
    <t>R42, R43</t>
  </si>
  <si>
    <t>https://cz.farnell.com/panasonic/era8aeb203v/res-20k-0-1-0-25w-1206-metal-film/dp/1841780</t>
  </si>
  <si>
    <t>2K 0.1%</t>
  </si>
  <si>
    <t>R41, R50</t>
  </si>
  <si>
    <t>https://cz.farnell.com/panasonic/era6arw202v/res-2k-0-05-metal-film/dp/2797332</t>
  </si>
  <si>
    <t>2K 1%</t>
  </si>
  <si>
    <t>R9</t>
  </si>
  <si>
    <t>https://www.gme.cz/v/1488735/yageo-r0805-2k-012w-1-smd-rezistor</t>
  </si>
  <si>
    <t>30R 1%</t>
  </si>
  <si>
    <t>R23, R24, R25</t>
  </si>
  <si>
    <t>https://www.gme.cz/v/1494114/gym-cym-rm-30r-06w-1-0207-metalizovany-rezistor</t>
  </si>
  <si>
    <t>4K7 1%</t>
  </si>
  <si>
    <t>R29, R34, R38</t>
  </si>
  <si>
    <t>https://www.gme.cz/v/1486497/yageo-r0603-4k7-01w-1-smd-rezistor</t>
  </si>
  <si>
    <t>5p</t>
  </si>
  <si>
    <t>C-EUC0603</t>
  </si>
  <si>
    <t>C0603</t>
  </si>
  <si>
    <t>C8, C21</t>
  </si>
  <si>
    <t>https://cz.farnell.com/multicomp/mc0603n5r0c500ct/cap-5pf-50v-c0g-np0-0603/dp/1759046</t>
  </si>
  <si>
    <t>G5V1</t>
  </si>
  <si>
    <t>K1, K2</t>
  </si>
  <si>
    <t>https://www.gme.cz/v/1502698/omron-g5v-1-dc5-rele-civka-5vdc-kontakt-125vac-05a-1x-prepinaci</t>
  </si>
  <si>
    <t>IRLML0030</t>
  </si>
  <si>
    <t>MICRO3</t>
  </si>
  <si>
    <t>Q1, Q2</t>
  </si>
  <si>
    <t>https://cz.farnell.com/infineon/irlml0030trpbf/mosfet-n-ch-30v-5-3a-sot23-3/dp/1791366?st=irlml0030</t>
  </si>
  <si>
    <t>MCP9801-M/SN</t>
  </si>
  <si>
    <t>SO08</t>
  </si>
  <si>
    <t>U7</t>
  </si>
  <si>
    <t>https://cz.farnell.com/microchip/mcp9801-m-sn/sensor-thermal-12bit-smd-soic8/dp/1439486</t>
  </si>
  <si>
    <t>OPA2604</t>
  </si>
  <si>
    <t>https://www.jakelectronics.com/productdetail/texasinstruments-opa2604idrq1-11959714</t>
  </si>
  <si>
    <t>OPA604</t>
  </si>
  <si>
    <t>U1, U2, U3, U4, U5, U8</t>
  </si>
  <si>
    <t>https://cz.mouser.com/ProductDetail/Texas-Instruments/OPA604AU?qs=wgAEGBTxy7mtgzYHZOMoUw%3D%3D</t>
  </si>
  <si>
    <t>PAW2103-02</t>
  </si>
  <si>
    <t>IN_SW, LED, OUT_SW</t>
  </si>
  <si>
    <t>https://www.semic.cz/kcr-paw2103-02-sn-142334/</t>
  </si>
  <si>
    <t>PAW2103-04</t>
  </si>
  <si>
    <t>TEMP</t>
  </si>
  <si>
    <t>https://www.semic.cz/kcr-paw2103-04-sn-142338/</t>
  </si>
  <si>
    <t>PAW2103-08</t>
  </si>
  <si>
    <t>ROTARY</t>
  </si>
  <si>
    <t>https://www.semic.cz/kcr-paw2103-08-sn/</t>
  </si>
  <si>
    <t>PWR</t>
  </si>
  <si>
    <t>SMA-V</t>
  </si>
  <si>
    <t>X1, X2, X9, X10, X11</t>
  </si>
  <si>
    <t>https://cz.mouser.com/ProductDetail/Johnson-Cinch-Connectivity-Solutions/142-0701-201?qs=sh18mOF39qY1deZe7h2WsQ%3D%3D</t>
  </si>
  <si>
    <t>Howland current source circuit</t>
  </si>
  <si>
    <t>HOWLAND DRIVING CIRCUIT</t>
  </si>
  <si>
    <t>100R</t>
  </si>
  <si>
    <t>R19, R26</t>
  </si>
  <si>
    <t>R21</t>
  </si>
  <si>
    <t>https://cz.mouser.com/ProductDetail/Panasonic/ERA-6AEB301V?qs=m8myXnDJXpWgbmI3heQnEA%3D%3D</t>
  </si>
  <si>
    <t>C2, C3, C6, C8, C15, C16, C20, C27</t>
  </si>
  <si>
    <t>https://www.gme.cz/v/1488276/yageo-cks0603-100n-50v-x7r-10-keramicky-kondenzator-smd</t>
  </si>
  <si>
    <t>C17, C18, C24, C25</t>
  </si>
  <si>
    <t>10K</t>
  </si>
  <si>
    <t>R1, R2, R3, R4, R5, R6, R16, R17, R22, R23, R24, R25, R27, R28, R29</t>
  </si>
  <si>
    <t>10n</t>
  </si>
  <si>
    <t>C19</t>
  </si>
  <si>
    <t>https://www.gme.cz/v/1496291/yageo-cks0603-10n-50v-x7r-10-keramicky-kondenzator-smd</t>
  </si>
  <si>
    <t>10p</t>
  </si>
  <si>
    <t>C28, C29</t>
  </si>
  <si>
    <t>https://www.gme.cz/v/1488265/yageo-cks0603-10p-50v-npo-5-keramicky-kondenzator-smd</t>
  </si>
  <si>
    <t>68p</t>
  </si>
  <si>
    <t>C21</t>
  </si>
  <si>
    <t>https://www.gme.cz/v/1496331/yageo-cks0805-68p-50v-npo-5-keramicky-kondenzator-smd</t>
  </si>
  <si>
    <t>10u</t>
  </si>
  <si>
    <t>C12</t>
  </si>
  <si>
    <t>https://www.gme.cz/v/1493165/samsung-cks1206-10u-25v-x7r-10-keramicky-kondenzator-smd</t>
  </si>
  <si>
    <t>R8</t>
  </si>
  <si>
    <t>C4, C9</t>
  </si>
  <si>
    <t>15p</t>
  </si>
  <si>
    <t>C31</t>
  </si>
  <si>
    <t>https://www.gme.cz/v/1496317/yageo-cks0603-15p-50v-npo-5-keramicky-kondenzator-smd</t>
  </si>
  <si>
    <t>C5, C14, C26</t>
  </si>
  <si>
    <t>https://www.gme.cz/v/1487400/yageo-cks0805-1u-25v-x7r-10-keramicky-kondenzator-smd</t>
  </si>
  <si>
    <t>C1, C7, C13, C22, C30</t>
  </si>
  <si>
    <t>https://www.gme.cz/v/1485786/hitano-cks1206-1u-25v-x7r-20-keramicky-kondenzator-smd</t>
  </si>
  <si>
    <t>20p</t>
  </si>
  <si>
    <t>https://cz.farnell.com/samsung-electro-mechanics/cl10c200jb8nnnc/cap-20pf-50v-mlcc-0603/dp/3013444</t>
  </si>
  <si>
    <t>22-23-203327-2031</t>
  </si>
  <si>
    <t>6410-03</t>
  </si>
  <si>
    <t>FAN</t>
  </si>
  <si>
    <t>https://cz.farnell.com/molex/22-23-2031/connector-header-3pos-1row-2-54mm/dp/1462950</t>
  </si>
  <si>
    <t>2K</t>
  </si>
  <si>
    <t>R14, R18</t>
  </si>
  <si>
    <t>https://cz.farnell.com/bourns/pv36w202c01b00/trimmer-2k-0-5w-multi-turn-th/dp/4014839?st=pv36w</t>
  </si>
  <si>
    <t>300R</t>
  </si>
  <si>
    <t>R11</t>
  </si>
  <si>
    <t>https://www.gme.cz/v/1486583/yageo-r0603-300r-01w-1-smd-rezistor</t>
  </si>
  <si>
    <t>3K</t>
  </si>
  <si>
    <t>R15</t>
  </si>
  <si>
    <t>https://www.gme.cz/v/1485365/yageo-r0603-3k-01w-1-smd-rezistor</t>
  </si>
  <si>
    <t>3K3</t>
  </si>
  <si>
    <t>R9, R10, R12, R20</t>
  </si>
  <si>
    <t>https://www.gme.cz/v/1486495/yageo-r0603-3k3-01w-1-smd-rezistor</t>
  </si>
  <si>
    <t>4.7u (ESR&lt;1R)</t>
  </si>
  <si>
    <t>C23</t>
  </si>
  <si>
    <t>https://www.gme.cz/v/1493162/samsung-cks1206-47u-25v-x7r-10-keramicky-kondenzator-smd</t>
  </si>
  <si>
    <t>5K6</t>
  </si>
  <si>
    <t>R13</t>
  </si>
  <si>
    <t>https://www.gme.cz/v/1486498/yageo-r0603-5k6-01w-1-smd-rezistor</t>
  </si>
  <si>
    <t>ABM3B-8.000MHZ-B2-T</t>
  </si>
  <si>
    <t>XTAL_5032</t>
  </si>
  <si>
    <t>X1</t>
  </si>
  <si>
    <t>https://cz.farnell.com/abracon/abm3b-8-000mhz-b2-t/crystal-8mhz-18pf-5-x-3-2mm/dp/2467818</t>
  </si>
  <si>
    <t>BLM18EG601SN1D</t>
  </si>
  <si>
    <t>L0603</t>
  </si>
  <si>
    <t>L1</t>
  </si>
  <si>
    <t>https://cz.farnell.com/murata/blm18eg601sn1d/ferrite-bead-0-35ohm-500ma-0603/dp/1515723</t>
  </si>
  <si>
    <t>BSS138</t>
  </si>
  <si>
    <t>SOT-23</t>
  </si>
  <si>
    <t>Q3, Q4, Q5</t>
  </si>
  <si>
    <t>https://www.gme.cz/v/1496204/diodes-bss138-7-f-unipolarni-tranzistor</t>
  </si>
  <si>
    <t>ECS-.327-9-12R-C-TR</t>
  </si>
  <si>
    <t>X2</t>
  </si>
  <si>
    <t>https://cz.farnell.com/ecs-inc-international/ecs-327-9-12r-c/crystal-32-768khz-9pf-2mm-x-1/dp/3649580?st=ecs-.327-9-12r-c-tr</t>
  </si>
  <si>
    <t>NEXPERIA PNE20020ER-QX</t>
  </si>
  <si>
    <t>PNE20020ER-QX</t>
  </si>
  <si>
    <t>SOD-123W</t>
  </si>
  <si>
    <t>D1</t>
  </si>
  <si>
    <t>https://cz.farnell.com/nexperia/pne20020er-qx/hyperfast-recov-rectifier-200v/dp/4227181</t>
  </si>
  <si>
    <t>LD39050PU33R</t>
  </si>
  <si>
    <t>DFN6_(3X3MM)</t>
  </si>
  <si>
    <t>U2</t>
  </si>
  <si>
    <t>https://cz.farnell.com/stmicroelectronics/ld39050pu33r/ldo-fixed-3-3v-0-5a-dfn-6/dp/2762703?st=ld39050pu33r</t>
  </si>
  <si>
    <t>NC-PAD</t>
  </si>
  <si>
    <t>TP1, TP2</t>
  </si>
  <si>
    <t>----------</t>
  </si>
  <si>
    <t>AD8639ARZ</t>
  </si>
  <si>
    <t>U1</t>
  </si>
  <si>
    <t>https://cz.farnell.com/analog-devices/ad8639arz-reel7/op-amp-1-5mhz-40-to-125deg-c-nsoic/dp/4020009?st=ad8639arz</t>
  </si>
  <si>
    <t>U4</t>
  </si>
  <si>
    <t>ORANGE</t>
  </si>
  <si>
    <t>LD</t>
  </si>
  <si>
    <t>https://www.gme.cz/v/1496039/lucky-light-s170uac-1a-led-0805-oranzova</t>
  </si>
  <si>
    <t>BUZZ, IN_SW, OUT_SW, VBAT</t>
  </si>
  <si>
    <t>PAW2103-03</t>
  </si>
  <si>
    <t>USART</t>
  </si>
  <si>
    <t>https://www.semic.cz/kcr-paw2103-03-sn-142335/</t>
  </si>
  <si>
    <t>LED, TEMP</t>
  </si>
  <si>
    <t>PAW2103-06</t>
  </si>
  <si>
    <t>SWD</t>
  </si>
  <si>
    <t>https://www.semic.cz/kcr-paw2103-06-sn/</t>
  </si>
  <si>
    <t>PAW2103-07</t>
  </si>
  <si>
    <t>DSPL</t>
  </si>
  <si>
    <t>https://www.semic.cz/kcr-paw2103-07-sn/</t>
  </si>
  <si>
    <t>BTNS, ROTARY</t>
  </si>
  <si>
    <t>PWR5</t>
  </si>
  <si>
    <t>RESET_SWITCH</t>
  </si>
  <si>
    <t>TACTILE-SWITCH-1101NE</t>
  </si>
  <si>
    <t>RST</t>
  </si>
  <si>
    <t>https://cz.farnell.com/apem/phap5-10va2a2s2n4/tactile-switch-0-05a-12vdc-160gf/dp/3796533</t>
  </si>
  <si>
    <t>INT_OUT, I_IN, V_IN</t>
  </si>
  <si>
    <t>SB1</t>
  </si>
  <si>
    <t>STM32F446RET6</t>
  </si>
  <si>
    <t>LQFP64</t>
  </si>
  <si>
    <t>U3</t>
  </si>
  <si>
    <t>https://cz.farnell.com/stmicroelectronics/stm32f446ret6/mcu-32bit-cortex-m4f-180mhz-lqfp/dp/2488310?st=stm32f446ret6</t>
  </si>
  <si>
    <t>4 layer PCB 69 x 55 x 1.6 mm</t>
  </si>
  <si>
    <t>Driving circuit</t>
  </si>
  <si>
    <t>HOWLAND BUTTONS</t>
  </si>
  <si>
    <t>R2, R4, R6, R8, R10, R12</t>
  </si>
  <si>
    <t>C1, C2, C3, C4, C5, C6</t>
  </si>
  <si>
    <t>4K7</t>
  </si>
  <si>
    <t>R1, R3, R5, R7, R9, R11</t>
  </si>
  <si>
    <t>https://www.gme.cz/v/1484203/yageo-r0805-4k7-012w-1-smd-rezistor</t>
  </si>
  <si>
    <t>FSM4JH</t>
  </si>
  <si>
    <t>DOWN, HOME, LEFT, MIDDLE, RIGHT, UP</t>
  </si>
  <si>
    <t>https://www.gme.cz/v/1497941/kls-ts6601-70-180-mikrospinac</t>
  </si>
  <si>
    <t>BUTTONS</t>
  </si>
  <si>
    <t>2 layer PCB 38 x 36 x 1.6 mm</t>
  </si>
  <si>
    <t>Buttons circuit</t>
  </si>
  <si>
    <t>https://jlcpcb.com/</t>
  </si>
  <si>
    <t>CABLES</t>
  </si>
  <si>
    <t>2 pin 20 cm JST PH2.0 mm</t>
  </si>
  <si>
    <t>2 pin 20cm cable with JST PH2.0mm connectors</t>
  </si>
  <si>
    <t>Cable with connectors</t>
  </si>
  <si>
    <t>IN_SW, OUT_SW, BUZZ, VBAT, LED (cables)</t>
  </si>
  <si>
    <t>3 pin 20 cm JST PH2.0 mm</t>
  </si>
  <si>
    <t>3 pin 20cm cable with JST PH2.0mm connectors</t>
  </si>
  <si>
    <t>USART (cable)</t>
  </si>
  <si>
    <t>4 pin 20 cm JST PH2.0 mm</t>
  </si>
  <si>
    <t>4 pin 20cm cable with JST PH2.0mm connectors</t>
  </si>
  <si>
    <t>LED, TEMP (cables)</t>
  </si>
  <si>
    <t>6 pin 20 cm JST PH2.0 mm</t>
  </si>
  <si>
    <t>6 pin 20cm cable with JST PH2.0mm connectors</t>
  </si>
  <si>
    <t>SWD (cable)</t>
  </si>
  <si>
    <t>7 pin 20 cm JST PH2.0 mm</t>
  </si>
  <si>
    <t>7 pin 20cm cable with JST PH2.0mm connectors</t>
  </si>
  <si>
    <t>DSPL (cable)</t>
  </si>
  <si>
    <t>8 pin 20 cm JST PH2.0 mm</t>
  </si>
  <si>
    <t>8 pin 20cm cable with JST PH2.0mm connectors</t>
  </si>
  <si>
    <t>BTNS, ROTARY (cables)</t>
  </si>
  <si>
    <t>10 cm RG316 with SMA 90°</t>
  </si>
  <si>
    <t>10 cm RG316 cable with SMA right angle connector</t>
  </si>
  <si>
    <t>INT_IN, OUTPUT (cables)</t>
  </si>
  <si>
    <t>http://www.hezkyden.cz/shop/kabel-sma-sma/?attribute_pa_varianta=4&amp;attribute_pa_delka=10cm</t>
  </si>
  <si>
    <t>30 cm RG316 with SMA 90°</t>
  </si>
  <si>
    <t>30 cm RG316 cable with SMA right angle connector</t>
  </si>
  <si>
    <t>EXT_IN (cable)</t>
  </si>
  <si>
    <t>http://www.hezkyden.cz/shop/kabel-sma-sma/?attribute_pa_varianta=4&amp;attribute_pa_delka=30cm</t>
  </si>
  <si>
    <t>MH CONNECTORS BNCCCL1MRG58</t>
  </si>
  <si>
    <t>Test Lead, BNC Plug to Crocodile Clips x 2, 1.5 kV, 1 m</t>
  </si>
  <si>
    <t>https://cz.farnell.com/en-CZ/mh-connectors/bncccl1mrg58/test-lead-1m-1-5kv/dp/3153502</t>
  </si>
  <si>
    <t>OTHER PARTS</t>
  </si>
  <si>
    <t>MRS-201-2-C3-B/B</t>
  </si>
  <si>
    <t>Main ON/OFF switch</t>
  </si>
  <si>
    <t>https://www.gme.cz/v/1499828/mrs-201-2-c3-b-b-kolebkovy-spinac</t>
  </si>
  <si>
    <t>2.42" 128x64 OLED SSD1309 Display</t>
  </si>
  <si>
    <t>Display</t>
  </si>
  <si>
    <t>https://www.laskakit.cz/oled-displej-bily-128x64-2-42--spi/</t>
  </si>
  <si>
    <t>Bulgin PX0575/15/63</t>
  </si>
  <si>
    <t>Snap-In AC Power Inlet</t>
  </si>
  <si>
    <t>AC Power inlet connector</t>
  </si>
  <si>
    <t>https://cz.farnell.com/bulgin/px0575-15-63/inlet-iec-snap-fit/dp/469658</t>
  </si>
  <si>
    <t>Lorlin CK1060</t>
  </si>
  <si>
    <t>2-pole 6-position Rotary Switch</t>
  </si>
  <si>
    <t>https://www.gme.cz/v/1500959/lorlin-ck1060-otocny-prepinac-do-dps</t>
  </si>
  <si>
    <t>Straight Bulkhead BNC Jack</t>
  </si>
  <si>
    <t>http://www.hezkyden.cz/shop/bnc-konektor-do-panelu/</t>
  </si>
  <si>
    <t>Kcr PXH5150-02x2</t>
  </si>
  <si>
    <t>https://www.semic.cz/kcr-pxh5150-02x2-142787/</t>
  </si>
  <si>
    <t>Kcr KONTAKT-PXH5150 Sn</t>
  </si>
  <si>
    <t>https://www.semic.cz/kcr-kontakt-pxh5150-sn-reel/</t>
  </si>
  <si>
    <t>Kcr KONTAKT-PXH2003 Sn</t>
  </si>
  <si>
    <t>https://www.semic.cz/kcr-kontakt-pxh2003-sn-142299/</t>
  </si>
  <si>
    <t>SUNON MF60101V1-1000U-G99</t>
  </si>
  <si>
    <t>DC Fan MagLev 60x60x10 mm</t>
  </si>
  <si>
    <t>https://www.gme.cz/v/1500555/sunon-mf60101v1-1000u-g99-dc-ventilator</t>
  </si>
  <si>
    <t>BH-421-3A</t>
  </si>
  <si>
    <t>2xAAA Battery holder</t>
  </si>
  <si>
    <t>https://www.gme.cz/v/1506947/bh-421-3a-drzak-baterie-2xaaa</t>
  </si>
  <si>
    <t>HTS4X-16 smršťovací bužírka</t>
  </si>
  <si>
    <t>Heatshrink tube 16 mm</t>
  </si>
  <si>
    <t>https://www.gme.cz/v/1512764/hts4x-16-smrstovaci-buzirka</t>
  </si>
  <si>
    <t>HTS4X-8 smršťovací bužírka</t>
  </si>
  <si>
    <t>Heatshrink tube 8 mm</t>
  </si>
  <si>
    <t>https://www.gme.cz/v/1512763/hts4x-8-smrstovaci-buzirka</t>
  </si>
  <si>
    <t>HTS4X-4 smršťovací bužírka</t>
  </si>
  <si>
    <t>Heatshrink tube 4 mm</t>
  </si>
  <si>
    <t>https://www.gme.cz/v/1512762/hts4x-4-smrstovaci-buzirka</t>
  </si>
  <si>
    <t>HTS3X-2.4 smršťovací bužírka</t>
  </si>
  <si>
    <t>Heatshrink tube 2.4 mm</t>
  </si>
  <si>
    <t>https://www.gme.cz/v/1512768/hts3x-24-smrstovaci-buzirka</t>
  </si>
  <si>
    <t>TGMP-12 měděná páska</t>
  </si>
  <si>
    <t>Cu tape 12 mm / 33 m</t>
  </si>
  <si>
    <t>https://www.gme.cz/v/1514229/tgmp-12-medena-paska</t>
  </si>
  <si>
    <t>ELCHEMCO Měděná páska šířka 19mm</t>
  </si>
  <si>
    <t>Cu tape 19 mm / 1 m</t>
  </si>
  <si>
    <t>https://www.gme.cz/v/1483289/elchemco-medena-paska-sirka-19mm</t>
  </si>
  <si>
    <t>TGMP-24 měděná páska</t>
  </si>
  <si>
    <t>Cu tape 24 mm / 33 m</t>
  </si>
  <si>
    <t>https://www.gme.cz/v/1514304/tgmp-24-medena-paska</t>
  </si>
  <si>
    <t>ELCHEMCO Měděná páska šířka 50mm</t>
  </si>
  <si>
    <t>Cu tape 50 mm / 0.5 m</t>
  </si>
  <si>
    <t>https://www.gme.cz/v/1483290/elchemco-medena-paska-sirka-50mm</t>
  </si>
  <si>
    <t>ELCHEMCO Měděná páska šířka 100mm</t>
  </si>
  <si>
    <t>Cu tape 100 mm / 0.25 m</t>
  </si>
  <si>
    <t>https://www.gme.cz/v/1483292/elchemco-medena-paska-sirka-100mm</t>
  </si>
  <si>
    <t>ICK BGA 27 X 27 X 10</t>
  </si>
  <si>
    <t>HEATSINK</t>
  </si>
  <si>
    <t>https://cz.farnell.com/fischer-elektronik/ick-bga-27-x-27-x-10/bga-heatsink-with-pins/dp/1850043</t>
  </si>
  <si>
    <t>FISCHER ELEKTRONIK ICK SMD A 8 SA</t>
  </si>
  <si>
    <t>HEATSINK SMALL</t>
  </si>
  <si>
    <t>https://cz.farnell.com/fischer-elektronik/ick-smd-a-8-sa/heat-sink-for-smd-87-c-w/dp/4302175</t>
  </si>
  <si>
    <t>MULTICOMP PRO MPGCS-030-150-0.5A</t>
  </si>
  <si>
    <t>Thermal pad</t>
  </si>
  <si>
    <t>https://cz.farnell.com/multicomp-pro/mpgcs-030-150-0-5a/thermal-pad-silicone-150x0-5mm/dp/3267479?st=thermal%20pad</t>
  </si>
  <si>
    <t>SUM:</t>
  </si>
  <si>
    <t>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</si>
</sst>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b/>
      <sz val="11"/>
      <color theme="1"/>
      <name val="Calibri"/>
      <scheme val="minor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333333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000FF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theme="8"/>
        <bgColor theme="8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4472C4"/>
        <bgColor rgb="FF4472C4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5" fillId="3" borderId="4" xfId="0" applyFont="1" applyFill="1" applyBorder="1"/>
    <xf numFmtId="0" fontId="5" fillId="2" borderId="4" xfId="0" applyFont="1" applyFill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6" fillId="4" borderId="4" xfId="0" applyFont="1" applyFill="1" applyBorder="1"/>
    <xf numFmtId="0" fontId="5" fillId="0" borderId="4" xfId="0" applyFont="1" applyBorder="1"/>
    <xf numFmtId="0" fontId="7" fillId="5" borderId="4" xfId="0" applyFont="1" applyFill="1" applyBorder="1"/>
    <xf numFmtId="0" fontId="8" fillId="6" borderId="4" xfId="0" applyFont="1" applyFill="1" applyBorder="1"/>
    <xf numFmtId="0" fontId="9" fillId="7" borderId="4" xfId="0" applyFont="1" applyFill="1" applyBorder="1"/>
    <xf numFmtId="0" fontId="10" fillId="8" borderId="4" xfId="0" applyFont="1" applyFill="1" applyBorder="1"/>
    <xf numFmtId="0" fontId="11" fillId="9" borderId="4" xfId="0" applyFont="1" applyFill="1" applyBorder="1"/>
    <xf numFmtId="0" fontId="5" fillId="0" borderId="4" xfId="0" applyFont="1" applyBorder="1" applyAlignment="1">
      <alignment horizontal="left"/>
    </xf>
    <xf numFmtId="0" fontId="12" fillId="10" borderId="4" xfId="0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0" fontId="13" fillId="5" borderId="4" xfId="0" applyFont="1" applyFill="1" applyBorder="1"/>
    <xf numFmtId="0" fontId="14" fillId="4" borderId="4" xfId="0" applyFont="1" applyFill="1" applyBorder="1"/>
    <xf numFmtId="0" fontId="15" fillId="4" borderId="4" xfId="0" applyFont="1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16" fillId="11" borderId="4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19" fillId="11" borderId="4" xfId="0" applyFont="1" applyFill="1" applyBorder="1"/>
    <xf numFmtId="3" fontId="5" fillId="0" borderId="4" xfId="0" applyNumberFormat="1" applyFont="1" applyBorder="1"/>
    <xf numFmtId="0" fontId="20" fillId="0" borderId="0" xfId="0" applyFont="1"/>
    <xf numFmtId="0" fontId="4" fillId="1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21" fillId="4" borderId="4" xfId="0" applyFont="1" applyFill="1" applyBorder="1"/>
    <xf numFmtId="0" fontId="4" fillId="14" borderId="4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23" fillId="15" borderId="4" xfId="0" applyFont="1" applyFill="1" applyBorder="1"/>
    <xf numFmtId="0" fontId="4" fillId="16" borderId="4" xfId="0" applyFont="1" applyFill="1" applyBorder="1" applyAlignment="1">
      <alignment horizontal="left"/>
    </xf>
    <xf numFmtId="0" fontId="24" fillId="8" borderId="4" xfId="0" applyFont="1" applyFill="1" applyBorder="1"/>
    <xf numFmtId="0" fontId="25" fillId="17" borderId="4" xfId="0" applyFont="1" applyFill="1" applyBorder="1"/>
    <xf numFmtId="0" fontId="26" fillId="10" borderId="4" xfId="0" applyFont="1" applyFill="1" applyBorder="1"/>
    <xf numFmtId="0" fontId="27" fillId="5" borderId="4" xfId="0" applyFont="1" applyFill="1" applyBorder="1"/>
    <xf numFmtId="0" fontId="28" fillId="5" borderId="4" xfId="0" applyFont="1" applyFill="1" applyBorder="1"/>
    <xf numFmtId="0" fontId="29" fillId="0" borderId="4" xfId="0" applyFont="1" applyBorder="1" applyAlignment="1">
      <alignment horizontal="center"/>
    </xf>
    <xf numFmtId="0" fontId="30" fillId="17" borderId="4" xfId="0" applyFont="1" applyFill="1" applyBorder="1"/>
    <xf numFmtId="0" fontId="31" fillId="18" borderId="4" xfId="0" applyFont="1" applyFill="1" applyBorder="1"/>
    <xf numFmtId="0" fontId="32" fillId="12" borderId="4" xfId="0" applyFont="1" applyFill="1" applyBorder="1"/>
    <xf numFmtId="0" fontId="33" fillId="12" borderId="4" xfId="0" applyFont="1" applyFill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34" fillId="19" borderId="6" xfId="0" applyFont="1" applyFill="1" applyBorder="1"/>
    <xf numFmtId="0" fontId="5" fillId="0" borderId="6" xfId="0" applyFont="1" applyBorder="1"/>
    <xf numFmtId="0" fontId="4" fillId="0" borderId="7" xfId="0" applyFont="1" applyBorder="1" applyAlignment="1">
      <alignment horizontal="left"/>
    </xf>
    <xf numFmtId="0" fontId="5" fillId="0" borderId="7" xfId="0" applyFont="1" applyBorder="1"/>
    <xf numFmtId="0" fontId="35" fillId="20" borderId="4" xfId="0" applyFont="1" applyFill="1" applyBorder="1" applyAlignment="1">
      <alignment horizontal="left"/>
    </xf>
    <xf numFmtId="0" fontId="36" fillId="21" borderId="4" xfId="0" applyFont="1" applyFill="1" applyBorder="1"/>
    <xf numFmtId="0" fontId="37" fillId="19" borderId="4" xfId="0" applyFont="1" applyFill="1" applyBorder="1"/>
    <xf numFmtId="0" fontId="38" fillId="0" borderId="4" xfId="0" applyFont="1" applyBorder="1"/>
    <xf numFmtId="0" fontId="39" fillId="8" borderId="4" xfId="0" applyFont="1" applyFill="1" applyBorder="1" applyAlignment="1">
      <alignment horizontal="left"/>
    </xf>
    <xf numFmtId="0" fontId="40" fillId="5" borderId="0" xfId="0" applyFont="1" applyFill="1"/>
    <xf numFmtId="0" fontId="4" fillId="0" borderId="4" xfId="0" applyFont="1" applyBorder="1" applyAlignment="1">
      <alignment horizontal="right"/>
    </xf>
    <xf numFmtId="0" fontId="4" fillId="0" borderId="3" xfId="0" applyFont="1" applyBorder="1"/>
    <xf numFmtId="0" fontId="41" fillId="5" borderId="3" xfId="0" applyFont="1" applyFill="1" applyBorder="1"/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/>
    <xf numFmtId="0" fontId="42" fillId="5" borderId="8" xfId="0" applyFont="1" applyFill="1" applyBorder="1"/>
    <xf numFmtId="0" fontId="4" fillId="0" borderId="8" xfId="0" applyFont="1" applyBorder="1" applyAlignment="1">
      <alignment horizontal="right"/>
    </xf>
    <xf numFmtId="0" fontId="35" fillId="0" borderId="4" xfId="0" applyFont="1" applyBorder="1" applyAlignment="1">
      <alignment horizontal="left"/>
    </xf>
    <xf numFmtId="0" fontId="43" fillId="4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13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14" borderId="4" xfId="0" applyFont="1" applyFill="1" applyBorder="1" applyAlignment="1">
      <alignment horizontal="left" wrapText="1"/>
    </xf>
    <xf numFmtId="0" fontId="4" fillId="16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8" fillId="20" borderId="4" xfId="0" applyFont="1" applyFill="1" applyBorder="1" applyAlignment="1">
      <alignment wrapText="1"/>
    </xf>
    <xf numFmtId="0" fontId="38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5" fillId="0" borderId="4" xfId="0" applyFont="1" applyBorder="1" applyAlignment="1">
      <alignment horizontal="left" wrapText="1"/>
    </xf>
    <xf numFmtId="164" fontId="5" fillId="2" borderId="4" xfId="0" applyNumberFormat="1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emic.cz/kcr-paw2103-08-sn/" TargetMode="External"/><Relationship Id="rId21" Type="http://schemas.openxmlformats.org/officeDocument/2006/relationships/hyperlink" Target="https://www.tme.eu/cz/details/myrra-47156/ac-dc-menice-pro-pcb/myrra/47156/" TargetMode="External"/><Relationship Id="rId42" Type="http://schemas.openxmlformats.org/officeDocument/2006/relationships/hyperlink" Target="https://www.gme.cz/v/1491847/panasonic-r0805-10k-012w-01-smd-rezistor" TargetMode="External"/><Relationship Id="rId63" Type="http://schemas.openxmlformats.org/officeDocument/2006/relationships/hyperlink" Target="https://www.semic.cz/kcr-paw2103-02-sn-142334/" TargetMode="External"/><Relationship Id="rId84" Type="http://schemas.openxmlformats.org/officeDocument/2006/relationships/hyperlink" Target="https://cz.farnell.com/molex/22-23-2031/connector-header-3pos-1row-2-54mm/dp/1462950" TargetMode="External"/><Relationship Id="rId138" Type="http://schemas.openxmlformats.org/officeDocument/2006/relationships/hyperlink" Target="https://www.gme.cz/v/1514304/tgmp-24-medena-paska" TargetMode="External"/><Relationship Id="rId107" Type="http://schemas.openxmlformats.org/officeDocument/2006/relationships/hyperlink" Target="https://www.semic.cz/kcr-paw4505-2x02-sn/" TargetMode="External"/><Relationship Id="rId11" Type="http://schemas.openxmlformats.org/officeDocument/2006/relationships/hyperlink" Target="https://cz.farnell.com/kemet/a771ms337m1vlas014/cap-330uf-35v-alu-elec-smd-polymer/dp/4068809" TargetMode="External"/><Relationship Id="rId32" Type="http://schemas.openxmlformats.org/officeDocument/2006/relationships/hyperlink" Target="https://cz.farnell.com/walsin/wf06u1003btl/res-100k-0-1-50v-0603-thin-film/dp/2502938" TargetMode="External"/><Relationship Id="rId37" Type="http://schemas.openxmlformats.org/officeDocument/2006/relationships/hyperlink" Target="https://www.gme.cz/v/1484165/yageo-r0603-100r-01w-1-smd-rezistor" TargetMode="External"/><Relationship Id="rId53" Type="http://schemas.openxmlformats.org/officeDocument/2006/relationships/hyperlink" Target="https://cz.farnell.com/panasonic/era6arw202v/res-2k-0-05-metal-film/dp/2797332" TargetMode="External"/><Relationship Id="rId58" Type="http://schemas.openxmlformats.org/officeDocument/2006/relationships/hyperlink" Target="https://www.gme.cz/v/1502698/omron-g5v-1-dc5-rele-civka-5vdc-kontakt-125vac-05a-1x-prepinaci" TargetMode="External"/><Relationship Id="rId74" Type="http://schemas.openxmlformats.org/officeDocument/2006/relationships/hyperlink" Target="https://www.gme.cz/v/1496291/yageo-cks0603-10n-50v-x7r-10-keramicky-kondenzator-smd" TargetMode="External"/><Relationship Id="rId79" Type="http://schemas.openxmlformats.org/officeDocument/2006/relationships/hyperlink" Target="https://www.gme.cz/v/1491119/kyocera-avx-cts-15u-35v-d-10-taj-tantalovy-kondenzator-smd" TargetMode="External"/><Relationship Id="rId102" Type="http://schemas.openxmlformats.org/officeDocument/2006/relationships/hyperlink" Target="https://www.semic.cz/kcr-paw2103-03-sn-142335/" TargetMode="External"/><Relationship Id="rId123" Type="http://schemas.openxmlformats.org/officeDocument/2006/relationships/hyperlink" Target="https://www.laskakit.cz/oled-displej-bily-128x64-2-42--spi/" TargetMode="External"/><Relationship Id="rId128" Type="http://schemas.openxmlformats.org/officeDocument/2006/relationships/hyperlink" Target="https://www.semic.cz/kcr-kontakt-pxh5150-sn-reel/" TargetMode="External"/><Relationship Id="rId5" Type="http://schemas.openxmlformats.org/officeDocument/2006/relationships/hyperlink" Target="https://www.gme.cz/v/1486333/yageo-r0805-1k2-012w-1-smd-rezistor" TargetMode="External"/><Relationship Id="rId90" Type="http://schemas.openxmlformats.org/officeDocument/2006/relationships/hyperlink" Target="https://www.gme.cz/v/1486498/yageo-r0603-5k6-01w-1-smd-rezistor" TargetMode="External"/><Relationship Id="rId95" Type="http://schemas.openxmlformats.org/officeDocument/2006/relationships/hyperlink" Target="https://cz.farnell.com/nexperia/pne20020er-qx/hyperfast-recov-rectifier-200v/dp/4227181" TargetMode="External"/><Relationship Id="rId22" Type="http://schemas.openxmlformats.org/officeDocument/2006/relationships/hyperlink" Target="https://www.semic.cz/kcr-paw4505-2x02-sn/" TargetMode="External"/><Relationship Id="rId27" Type="http://schemas.openxmlformats.org/officeDocument/2006/relationships/hyperlink" Target="https://www.svetsoucastek.cz/led-dioda-smd-optosupply-osk50805c1e-p58743/" TargetMode="External"/><Relationship Id="rId43" Type="http://schemas.openxmlformats.org/officeDocument/2006/relationships/hyperlink" Target="https://www.gme.cz/v/1496456/yageo-r0603-10k-01w-1-smd-rezistor" TargetMode="External"/><Relationship Id="rId48" Type="http://schemas.openxmlformats.org/officeDocument/2006/relationships/hyperlink" Target="https://cz.mouser.com/ProductDetail/SEI-Stackpole/RNCF1206TKY1K00?qs=sGAEpiMZZMtlubZbdhIBIA%252B43obPAL0tRzCkRdJ%252Bt1o%3D" TargetMode="External"/><Relationship Id="rId64" Type="http://schemas.openxmlformats.org/officeDocument/2006/relationships/hyperlink" Target="https://www.semic.cz/kcr-paw2103-04-sn-142338/" TargetMode="External"/><Relationship Id="rId69" Type="http://schemas.openxmlformats.org/officeDocument/2006/relationships/hyperlink" Target="https://www.gme.cz/v/1484165/yageo-r0603-100r-01w-1-smd-rezistor" TargetMode="External"/><Relationship Id="rId113" Type="http://schemas.openxmlformats.org/officeDocument/2006/relationships/hyperlink" Target="https://www.gme.cz/v/1490056/yageo-r0805-100r-012w-1-smd-rezistor" TargetMode="External"/><Relationship Id="rId118" Type="http://schemas.openxmlformats.org/officeDocument/2006/relationships/hyperlink" Target="https://jlcpcb.com/" TargetMode="External"/><Relationship Id="rId134" Type="http://schemas.openxmlformats.org/officeDocument/2006/relationships/hyperlink" Target="https://www.gme.cz/v/1512762/hts4x-4-smrstovaci-buzirka" TargetMode="External"/><Relationship Id="rId139" Type="http://schemas.openxmlformats.org/officeDocument/2006/relationships/hyperlink" Target="https://www.gme.cz/v/1483290/elchemco-medena-paska-sirka-50mm" TargetMode="External"/><Relationship Id="rId80" Type="http://schemas.openxmlformats.org/officeDocument/2006/relationships/hyperlink" Target="https://www.gme.cz/v/1496317/yageo-cks0603-15p-50v-npo-5-keramicky-kondenzator-smd" TargetMode="External"/><Relationship Id="rId85" Type="http://schemas.openxmlformats.org/officeDocument/2006/relationships/hyperlink" Target="https://cz.farnell.com/bourns/pv36w202c01b00/trimmer-2k-0-5w-multi-turn-th/dp/4014839?st=pv36w" TargetMode="External"/><Relationship Id="rId12" Type="http://schemas.openxmlformats.org/officeDocument/2006/relationships/hyperlink" Target="https://www.gme.cz/v/1484643/yageo-r1206-3k6-025w-1-smd-rezistor" TargetMode="External"/><Relationship Id="rId17" Type="http://schemas.openxmlformats.org/officeDocument/2006/relationships/hyperlink" Target="https://www.gme.cz/v/1500226/dj610-48x13x08-faston-do-dps-48mm" TargetMode="External"/><Relationship Id="rId33" Type="http://schemas.openxmlformats.org/officeDocument/2006/relationships/hyperlink" Target="https://cz.farnell.com/bourns/pv36w104c01b00/trimmer-100k-0-5w-multi-turn-th/dp/4014836" TargetMode="External"/><Relationship Id="rId38" Type="http://schemas.openxmlformats.org/officeDocument/2006/relationships/hyperlink" Target="https://www.gme.cz/v/1490056/yageo-r0805-100r-012w-1-smd-rezistor" TargetMode="External"/><Relationship Id="rId59" Type="http://schemas.openxmlformats.org/officeDocument/2006/relationships/hyperlink" Target="https://cz.farnell.com/infineon/irlml0030trpbf/mosfet-n-ch-30v-5-3a-sot23-3/dp/1791366?st=irlml0030" TargetMode="External"/><Relationship Id="rId103" Type="http://schemas.openxmlformats.org/officeDocument/2006/relationships/hyperlink" Target="https://www.semic.cz/kcr-paw2103-04-sn-142338/" TargetMode="External"/><Relationship Id="rId108" Type="http://schemas.openxmlformats.org/officeDocument/2006/relationships/hyperlink" Target="https://cz.farnell.com/apem/phap5-10va2a2s2n4/tactile-switch-0-05a-12vdc-160gf/dp/3796533" TargetMode="External"/><Relationship Id="rId124" Type="http://schemas.openxmlformats.org/officeDocument/2006/relationships/hyperlink" Target="https://cz.farnell.com/bulgin/px0575-15-63/inlet-iec-snap-fit/dp/469658" TargetMode="External"/><Relationship Id="rId129" Type="http://schemas.openxmlformats.org/officeDocument/2006/relationships/hyperlink" Target="https://www.semic.cz/kcr-kontakt-pxh2003-sn-142299/" TargetMode="External"/><Relationship Id="rId54" Type="http://schemas.openxmlformats.org/officeDocument/2006/relationships/hyperlink" Target="https://www.gme.cz/v/1488735/yageo-r0805-2k-012w-1-smd-rezistor" TargetMode="External"/><Relationship Id="rId70" Type="http://schemas.openxmlformats.org/officeDocument/2006/relationships/hyperlink" Target="https://cz.mouser.com/ProductDetail/Panasonic/ERA-6AEB301V?qs=m8myXnDJXpWgbmI3heQnEA%3D%3D" TargetMode="External"/><Relationship Id="rId75" Type="http://schemas.openxmlformats.org/officeDocument/2006/relationships/hyperlink" Target="https://www.gme.cz/v/1488265/yageo-cks0603-10p-50v-npo-5-keramicky-kondenzator-smd" TargetMode="External"/><Relationship Id="rId91" Type="http://schemas.openxmlformats.org/officeDocument/2006/relationships/hyperlink" Target="https://cz.farnell.com/abracon/abm3b-8-000mhz-b2-t/crystal-8mhz-18pf-5-x-3-2mm/dp/2467818" TargetMode="External"/><Relationship Id="rId96" Type="http://schemas.openxmlformats.org/officeDocument/2006/relationships/hyperlink" Target="https://cz.farnell.com/infineon/irlml0030trpbf/mosfet-n-ch-30v-5-3a-sot23-3/dp/1791366?st=irlml0030" TargetMode="External"/><Relationship Id="rId140" Type="http://schemas.openxmlformats.org/officeDocument/2006/relationships/hyperlink" Target="https://www.gme.cz/v/1483292/elchemco-medena-paska-sirka-100mm" TargetMode="External"/><Relationship Id="rId1" Type="http://schemas.openxmlformats.org/officeDocument/2006/relationships/hyperlink" Target="https://cz.farnell.com/kemet/c2220c105karacauto/cap-1-f-250v-10-x7r-2220/dp/2820883" TargetMode="External"/><Relationship Id="rId6" Type="http://schemas.openxmlformats.org/officeDocument/2006/relationships/hyperlink" Target="https://www.gme.cz/v/1486816/gym-cym-rm-1m-06w-1-0207-metalizovany-rezistor" TargetMode="External"/><Relationship Id="rId23" Type="http://schemas.openxmlformats.org/officeDocument/2006/relationships/hyperlink" Target="https://www.gme.cz/v/1495954/lucky-light-s170vc-v1-1b-led-0805-cervena" TargetMode="External"/><Relationship Id="rId28" Type="http://schemas.openxmlformats.org/officeDocument/2006/relationships/hyperlink" Target="https://www.gme.cz/v/1495953/lucky-light-s170w-w2-1b-led-0805-studena-bila" TargetMode="External"/><Relationship Id="rId49" Type="http://schemas.openxmlformats.org/officeDocument/2006/relationships/hyperlink" Target="https://cz.farnell.com/multicomp-pro/mc008457/res-1m-0-1-0-063w-0603-thin-film/dp/2988388" TargetMode="External"/><Relationship Id="rId114" Type="http://schemas.openxmlformats.org/officeDocument/2006/relationships/hyperlink" Target="https://www.gme.cz/v/1496302/yageo-cks0805-100n-50v-x7r-10-keramicky-kondenzator-smd" TargetMode="External"/><Relationship Id="rId119" Type="http://schemas.openxmlformats.org/officeDocument/2006/relationships/hyperlink" Target="http://www.hezkyden.cz/shop/kabel-sma-sma/?attribute_pa_varianta=4&amp;attribute_pa_delka=10cm" TargetMode="External"/><Relationship Id="rId44" Type="http://schemas.openxmlformats.org/officeDocument/2006/relationships/hyperlink" Target="https://www.gme.cz/v/1489645/hitano-rm-10r-06w-01-0207-metalizovany-rezistor" TargetMode="External"/><Relationship Id="rId60" Type="http://schemas.openxmlformats.org/officeDocument/2006/relationships/hyperlink" Target="https://cz.farnell.com/microchip/mcp9801-m-sn/sensor-thermal-12bit-smd-soic8/dp/1439486" TargetMode="External"/><Relationship Id="rId65" Type="http://schemas.openxmlformats.org/officeDocument/2006/relationships/hyperlink" Target="https://www.semic.cz/kcr-paw2103-08-sn/" TargetMode="External"/><Relationship Id="rId81" Type="http://schemas.openxmlformats.org/officeDocument/2006/relationships/hyperlink" Target="https://www.gme.cz/v/1487400/yageo-cks0805-1u-25v-x7r-10-keramicky-kondenzator-smd" TargetMode="External"/><Relationship Id="rId86" Type="http://schemas.openxmlformats.org/officeDocument/2006/relationships/hyperlink" Target="https://www.gme.cz/v/1486583/yageo-r0603-300r-01w-1-smd-rezistor" TargetMode="External"/><Relationship Id="rId130" Type="http://schemas.openxmlformats.org/officeDocument/2006/relationships/hyperlink" Target="https://www.gme.cz/v/1500555/sunon-mf60101v1-1000u-g99-dc-ventilator" TargetMode="External"/><Relationship Id="rId135" Type="http://schemas.openxmlformats.org/officeDocument/2006/relationships/hyperlink" Target="https://www.gme.cz/v/1512768/hts3x-24-smrstovaci-buzirka" TargetMode="External"/><Relationship Id="rId13" Type="http://schemas.openxmlformats.org/officeDocument/2006/relationships/hyperlink" Target="https://cz.farnell.com/kemet/r463i347050h7m/suppression-cap-0-47uf-class-x2/dp/3889747" TargetMode="External"/><Relationship Id="rId18" Type="http://schemas.openxmlformats.org/officeDocument/2006/relationships/hyperlink" Target="https://www.gme.cz/v/1510892/schurter-00318201-pojistkove-pouzdro-do-dps" TargetMode="External"/><Relationship Id="rId39" Type="http://schemas.openxmlformats.org/officeDocument/2006/relationships/hyperlink" Target="https://www.gme.cz/v/1496302/yageo-cks0805-100n-50v-x7r-10-keramicky-kondenzator-smd" TargetMode="External"/><Relationship Id="rId109" Type="http://schemas.openxmlformats.org/officeDocument/2006/relationships/hyperlink" Target="https://cz.mouser.com/ProductDetail/Johnson-Cinch-Connectivity-Solutions/142-0701-201?qs=sh18mOF39qY1deZe7h2WsQ%3D%3D" TargetMode="External"/><Relationship Id="rId34" Type="http://schemas.openxmlformats.org/officeDocument/2006/relationships/hyperlink" Target="https://cz.mouser.com/ProductDetail/YAGEO/RT1206BRD07300RL?qs=yNCrj0CQcyJPwyNWLJZVSA%3D%3D" TargetMode="External"/><Relationship Id="rId50" Type="http://schemas.openxmlformats.org/officeDocument/2006/relationships/hyperlink" Target="https://cz.farnell.com/multicomp/1n4148ws/diode-small-sig-100v-0-15a-sod/dp/2675148?MER=sy-me-pd-mi-alte" TargetMode="External"/><Relationship Id="rId55" Type="http://schemas.openxmlformats.org/officeDocument/2006/relationships/hyperlink" Target="https://www.gme.cz/v/1494114/gym-cym-rm-30r-06w-1-0207-metalizovany-rezistor" TargetMode="External"/><Relationship Id="rId76" Type="http://schemas.openxmlformats.org/officeDocument/2006/relationships/hyperlink" Target="https://www.gme.cz/v/1496331/yageo-cks0805-68p-50v-npo-5-keramicky-kondenzator-smd" TargetMode="External"/><Relationship Id="rId97" Type="http://schemas.openxmlformats.org/officeDocument/2006/relationships/hyperlink" Target="https://cz.farnell.com/stmicroelectronics/ld39050pu33r/ldo-fixed-3-3v-0-5a-dfn-6/dp/2762703?st=ld39050pu33r" TargetMode="External"/><Relationship Id="rId104" Type="http://schemas.openxmlformats.org/officeDocument/2006/relationships/hyperlink" Target="https://www.semic.cz/kcr-paw2103-06-sn/" TargetMode="External"/><Relationship Id="rId120" Type="http://schemas.openxmlformats.org/officeDocument/2006/relationships/hyperlink" Target="http://www.hezkyden.cz/shop/kabel-sma-sma/?attribute_pa_varianta=4&amp;attribute_pa_delka=30cm" TargetMode="External"/><Relationship Id="rId125" Type="http://schemas.openxmlformats.org/officeDocument/2006/relationships/hyperlink" Target="https://www.gme.cz/v/1500959/lorlin-ck1060-otocny-prepinac-do-dps" TargetMode="External"/><Relationship Id="rId141" Type="http://schemas.openxmlformats.org/officeDocument/2006/relationships/hyperlink" Target="https://cz.farnell.com/fischer-elektronik/ick-bga-27-x-27-x-10/bga-heatsink-with-pins/dp/1850043" TargetMode="External"/><Relationship Id="rId7" Type="http://schemas.openxmlformats.org/officeDocument/2006/relationships/hyperlink" Target="https://www.gme.cz/v/1486855/hitano-cks1206-1u-50v-x7r-10-keramicky-kondenzator-smd" TargetMode="External"/><Relationship Id="rId71" Type="http://schemas.openxmlformats.org/officeDocument/2006/relationships/hyperlink" Target="https://www.gme.cz/v/1488276/yageo-cks0603-100n-50v-x7r-10-keramicky-kondenzator-smd" TargetMode="External"/><Relationship Id="rId92" Type="http://schemas.openxmlformats.org/officeDocument/2006/relationships/hyperlink" Target="https://cz.farnell.com/murata/blm18eg601sn1d/ferrite-bead-0-35ohm-500ma-0603/dp/1515723" TargetMode="External"/><Relationship Id="rId2" Type="http://schemas.openxmlformats.org/officeDocument/2006/relationships/hyperlink" Target="https://www.gme.cz/v/1486609/yageo-r1206-10k-025w-1-smd-rezistor" TargetMode="External"/><Relationship Id="rId29" Type="http://schemas.openxmlformats.org/officeDocument/2006/relationships/hyperlink" Target="https://www.gme.cz/v/1496026/lucky-light-s170uyc-y2-1b-led-0805-zluta" TargetMode="External"/><Relationship Id="rId24" Type="http://schemas.openxmlformats.org/officeDocument/2006/relationships/hyperlink" Target="https://www.semic.cz/rom-1205s-167420/" TargetMode="External"/><Relationship Id="rId40" Type="http://schemas.openxmlformats.org/officeDocument/2006/relationships/hyperlink" Target="https://cz.mouser.com/ProductDetail/SEI-Stackpole/RNCF1206TKY10K0?qs=sGAEpiMZZMtlubZbdhIBIA%252B43obPAL0taZqmsCNd%2Fv8%3D" TargetMode="External"/><Relationship Id="rId45" Type="http://schemas.openxmlformats.org/officeDocument/2006/relationships/hyperlink" Target="https://www.gme.cz/v/1490051/yageo-r0805-150r-012w-1-smd-rezistor" TargetMode="External"/><Relationship Id="rId66" Type="http://schemas.openxmlformats.org/officeDocument/2006/relationships/hyperlink" Target="https://www.semic.cz/kcr-paw4505-2x02-sn/" TargetMode="External"/><Relationship Id="rId87" Type="http://schemas.openxmlformats.org/officeDocument/2006/relationships/hyperlink" Target="https://www.gme.cz/v/1485365/yageo-r0603-3k-01w-1-smd-rezistor" TargetMode="External"/><Relationship Id="rId110" Type="http://schemas.openxmlformats.org/officeDocument/2006/relationships/hyperlink" Target="https://www.gme.cz/v/1496461/yageo-r0603-0r-smd-rezistor" TargetMode="External"/><Relationship Id="rId115" Type="http://schemas.openxmlformats.org/officeDocument/2006/relationships/hyperlink" Target="https://www.gme.cz/v/1484203/yageo-r0805-4k7-012w-1-smd-rezistor" TargetMode="External"/><Relationship Id="rId131" Type="http://schemas.openxmlformats.org/officeDocument/2006/relationships/hyperlink" Target="https://www.gme.cz/v/1506947/bh-421-3a-drzak-baterie-2xaaa" TargetMode="External"/><Relationship Id="rId136" Type="http://schemas.openxmlformats.org/officeDocument/2006/relationships/hyperlink" Target="https://www.gme.cz/v/1514229/tgmp-12-medena-paska" TargetMode="External"/><Relationship Id="rId61" Type="http://schemas.openxmlformats.org/officeDocument/2006/relationships/hyperlink" Target="https://www.jakelectronics.com/productdetail/texasinstruments-opa2604idrq1-11959714" TargetMode="External"/><Relationship Id="rId82" Type="http://schemas.openxmlformats.org/officeDocument/2006/relationships/hyperlink" Target="https://www.gme.cz/v/1485786/hitano-cks1206-1u-25v-x7r-20-keramicky-kondenzator-smd" TargetMode="External"/><Relationship Id="rId19" Type="http://schemas.openxmlformats.org/officeDocument/2006/relationships/hyperlink" Target="https://www.gme.cz/v/1491891/optosupply-osg50805c1e-led-0805-zelena" TargetMode="External"/><Relationship Id="rId14" Type="http://schemas.openxmlformats.org/officeDocument/2006/relationships/hyperlink" Target="https://www.gme.cz/v/1484644/yageo-r1206-3k9-025w-1-smd-rezistor" TargetMode="External"/><Relationship Id="rId30" Type="http://schemas.openxmlformats.org/officeDocument/2006/relationships/hyperlink" Target="https://www.pragoboard.cz/" TargetMode="External"/><Relationship Id="rId35" Type="http://schemas.openxmlformats.org/officeDocument/2006/relationships/hyperlink" Target="https://www.gme.cz/v/1484276/yageo-r0603-200r-01w-1-smd-rezistor" TargetMode="External"/><Relationship Id="rId56" Type="http://schemas.openxmlformats.org/officeDocument/2006/relationships/hyperlink" Target="https://www.gme.cz/v/1486497/yageo-r0603-4k7-01w-1-smd-rezistor" TargetMode="External"/><Relationship Id="rId77" Type="http://schemas.openxmlformats.org/officeDocument/2006/relationships/hyperlink" Target="https://www.gme.cz/v/1493165/samsung-cks1206-10u-25v-x7r-10-keramicky-kondenzator-smd" TargetMode="External"/><Relationship Id="rId100" Type="http://schemas.openxmlformats.org/officeDocument/2006/relationships/hyperlink" Target="https://www.gme.cz/v/1496039/lucky-light-s170uac-1a-led-0805-oranzova" TargetMode="External"/><Relationship Id="rId105" Type="http://schemas.openxmlformats.org/officeDocument/2006/relationships/hyperlink" Target="https://www.semic.cz/kcr-paw2103-07-sn/" TargetMode="External"/><Relationship Id="rId126" Type="http://schemas.openxmlformats.org/officeDocument/2006/relationships/hyperlink" Target="http://www.hezkyden.cz/shop/bnc-konektor-do-panelu/" TargetMode="External"/><Relationship Id="rId8" Type="http://schemas.openxmlformats.org/officeDocument/2006/relationships/hyperlink" Target="https://www.gme.cz/v/1485552/yageo-r1206-20k-025w-1-smd-rezistor" TargetMode="External"/><Relationship Id="rId51" Type="http://schemas.openxmlformats.org/officeDocument/2006/relationships/hyperlink" Target="https://www.gme.cz/v/1486855/hitano-cks1206-1u-50v-x7r-10-keramicky-kondenzator-smd" TargetMode="External"/><Relationship Id="rId72" Type="http://schemas.openxmlformats.org/officeDocument/2006/relationships/hyperlink" Target="https://www.gme.cz/v/1496302/yageo-cks0805-100n-50v-x7r-10-keramicky-kondenzator-smd" TargetMode="External"/><Relationship Id="rId93" Type="http://schemas.openxmlformats.org/officeDocument/2006/relationships/hyperlink" Target="https://www.gme.cz/v/1496204/diodes-bss138-7-f-unipolarni-tranzistor" TargetMode="External"/><Relationship Id="rId98" Type="http://schemas.openxmlformats.org/officeDocument/2006/relationships/hyperlink" Target="https://cz.farnell.com/analog-devices/ad8639arz-reel7/op-amp-1-5mhz-40-to-125deg-c-nsoic/dp/4020009?st=ad8639arz" TargetMode="External"/><Relationship Id="rId121" Type="http://schemas.openxmlformats.org/officeDocument/2006/relationships/hyperlink" Target="https://cz.farnell.com/en-CZ/mh-connectors/bncccl1mrg58/test-lead-1m-1-5kv/dp/3153502" TargetMode="External"/><Relationship Id="rId142" Type="http://schemas.openxmlformats.org/officeDocument/2006/relationships/hyperlink" Target="https://cz.farnell.com/fischer-elektronik/ick-smd-a-8-sa/heat-sink-for-smd-87-c-w/dp/4302175" TargetMode="External"/><Relationship Id="rId3" Type="http://schemas.openxmlformats.org/officeDocument/2006/relationships/hyperlink" Target="https://cz.farnell.com/kemet/a765eb187m0jlae020/cap-180-f-6-3v-20/dp/2614139?st=a765eb187m0jlae020" TargetMode="External"/><Relationship Id="rId25" Type="http://schemas.openxmlformats.org/officeDocument/2006/relationships/hyperlink" Target="https://www.tme.eu/cz/details/tsr1-2450/dc-dc-menice/traco-power/tsr-1-2450/" TargetMode="External"/><Relationship Id="rId46" Type="http://schemas.openxmlformats.org/officeDocument/2006/relationships/hyperlink" Target="https://cz.mouser.com/ProductDetail/Vishay-Dale/RS005150R0DE12?qs=vLWxofP3U2we%252BliIvD9Fcg%3D%3D" TargetMode="External"/><Relationship Id="rId67" Type="http://schemas.openxmlformats.org/officeDocument/2006/relationships/hyperlink" Target="https://cz.mouser.com/ProductDetail/Johnson-Cinch-Connectivity-Solutions/142-0701-201?qs=sh18mOF39qY1deZe7h2WsQ%3D%3D" TargetMode="External"/><Relationship Id="rId116" Type="http://schemas.openxmlformats.org/officeDocument/2006/relationships/hyperlink" Target="https://www.gme.cz/v/1497941/kls-ts6601-70-180-mikrospinac" TargetMode="External"/><Relationship Id="rId137" Type="http://schemas.openxmlformats.org/officeDocument/2006/relationships/hyperlink" Target="https://www.gme.cz/v/1483289/elchemco-medena-paska-sirka-19mm" TargetMode="External"/><Relationship Id="rId20" Type="http://schemas.openxmlformats.org/officeDocument/2006/relationships/hyperlink" Target="https://www.tme.eu/cz/details/myrra-47154/ac-dc-menice-pro-pcb/myrra/47154/" TargetMode="External"/><Relationship Id="rId41" Type="http://schemas.openxmlformats.org/officeDocument/2006/relationships/hyperlink" Target="https://cz.farnell.com/ohmite/apc1206t10k0z/res-10k-0-01-0-125w-1206-thin/dp/4037374" TargetMode="External"/><Relationship Id="rId62" Type="http://schemas.openxmlformats.org/officeDocument/2006/relationships/hyperlink" Target="https://cz.mouser.com/ProductDetail/Texas-Instruments/OPA604AU?qs=wgAEGBTxy7mtgzYHZOMoUw%3D%3D" TargetMode="External"/><Relationship Id="rId83" Type="http://schemas.openxmlformats.org/officeDocument/2006/relationships/hyperlink" Target="https://cz.farnell.com/samsung-electro-mechanics/cl10c200jb8nnnc/cap-20pf-50v-mlcc-0603/dp/3013444" TargetMode="External"/><Relationship Id="rId88" Type="http://schemas.openxmlformats.org/officeDocument/2006/relationships/hyperlink" Target="https://www.gme.cz/v/1486495/yageo-r0603-3k3-01w-1-smd-rezistor" TargetMode="External"/><Relationship Id="rId111" Type="http://schemas.openxmlformats.org/officeDocument/2006/relationships/hyperlink" Target="https://cz.farnell.com/stmicroelectronics/stm32f446ret6/mcu-32bit-cortex-m4f-180mhz-lqfp/dp/2488310?st=stm32f446ret6" TargetMode="External"/><Relationship Id="rId132" Type="http://schemas.openxmlformats.org/officeDocument/2006/relationships/hyperlink" Target="https://www.gme.cz/v/1512764/hts4x-16-smrstovaci-buzirka" TargetMode="External"/><Relationship Id="rId15" Type="http://schemas.openxmlformats.org/officeDocument/2006/relationships/hyperlink" Target="https://www.gme.cz/v/1490041/yageo-r0805-680r-012w-1-smd-rezistor" TargetMode="External"/><Relationship Id="rId36" Type="http://schemas.openxmlformats.org/officeDocument/2006/relationships/hyperlink" Target="https://cz.farnell.com/tt-electronics-welwyn/wint1206lf111000a/res-100r-0-05-200v-1206-thin-film/dp/2576335" TargetMode="External"/><Relationship Id="rId57" Type="http://schemas.openxmlformats.org/officeDocument/2006/relationships/hyperlink" Target="https://cz.farnell.com/multicomp/mc0603n5r0c500ct/cap-5pf-50v-c0g-np0-0603/dp/1759046" TargetMode="External"/><Relationship Id="rId106" Type="http://schemas.openxmlformats.org/officeDocument/2006/relationships/hyperlink" Target="https://www.semic.cz/kcr-paw2103-08-sn/" TargetMode="External"/><Relationship Id="rId127" Type="http://schemas.openxmlformats.org/officeDocument/2006/relationships/hyperlink" Target="https://www.semic.cz/kcr-pxh5150-02x2-142787/" TargetMode="External"/><Relationship Id="rId10" Type="http://schemas.openxmlformats.org/officeDocument/2006/relationships/hyperlink" Target="https://www.gme.cz/v/1496224/da42np-2r2m-tlumivka-smd" TargetMode="External"/><Relationship Id="rId31" Type="http://schemas.openxmlformats.org/officeDocument/2006/relationships/hyperlink" Target="https://www.gme.cz/v/1496461/yageo-r0603-0r-smd-rezistor" TargetMode="External"/><Relationship Id="rId52" Type="http://schemas.openxmlformats.org/officeDocument/2006/relationships/hyperlink" Target="https://cz.farnell.com/panasonic/era8aeb203v/res-20k-0-1-0-25w-1206-metal-film/dp/1841780" TargetMode="External"/><Relationship Id="rId73" Type="http://schemas.openxmlformats.org/officeDocument/2006/relationships/hyperlink" Target="https://www.gme.cz/v/1496456/yageo-r0603-10k-01w-1-smd-rezistor" TargetMode="External"/><Relationship Id="rId78" Type="http://schemas.openxmlformats.org/officeDocument/2006/relationships/hyperlink" Target="https://www.gme.cz/v/1496461/yageo-r0603-0r-smd-rezistor" TargetMode="External"/><Relationship Id="rId94" Type="http://schemas.openxmlformats.org/officeDocument/2006/relationships/hyperlink" Target="https://cz.farnell.com/ecs-inc-international/ecs-327-9-12r-c/crystal-32-768khz-9pf-2mm-x-1/dp/3649580?st=ecs-.327-9-12r-c-tr" TargetMode="External"/><Relationship Id="rId99" Type="http://schemas.openxmlformats.org/officeDocument/2006/relationships/hyperlink" Target="https://cz.mouser.com/ProductDetail/Texas-Instruments/OPA604AU?qs=wgAEGBTxy7mtgzYHZOMoUw%3D%3D" TargetMode="External"/><Relationship Id="rId101" Type="http://schemas.openxmlformats.org/officeDocument/2006/relationships/hyperlink" Target="https://www.semic.cz/kcr-paw2103-02-sn-142334/" TargetMode="External"/><Relationship Id="rId122" Type="http://schemas.openxmlformats.org/officeDocument/2006/relationships/hyperlink" Target="https://www.gme.cz/v/1499828/mrs-201-2-c3-b-b-kolebkovy-spinac" TargetMode="External"/><Relationship Id="rId143" Type="http://schemas.openxmlformats.org/officeDocument/2006/relationships/hyperlink" Target="https://cz.farnell.com/multicomp-pro/mpgcs-030-150-0-5a/thermal-pad-silicone-150x0-5mm/dp/3267479?st=thermal%20pad" TargetMode="External"/><Relationship Id="rId4" Type="http://schemas.openxmlformats.org/officeDocument/2006/relationships/hyperlink" Target="https://cz.farnell.com/kemet/a768ks187m1vlae024/cap-180uf-35v-alu-elec-polymer/dp/3523782?st=A768KS187M1VLAE024" TargetMode="External"/><Relationship Id="rId9" Type="http://schemas.openxmlformats.org/officeDocument/2006/relationships/hyperlink" Target="https://cz.farnell.com/kemet/c927u222mywdaa7317/cap-2200pf-20/dp/2709107" TargetMode="External"/><Relationship Id="rId26" Type="http://schemas.openxmlformats.org/officeDocument/2006/relationships/hyperlink" Target="https://www.tme.eu/cz/details/siov-s20k250/tht-varistory/epcos/b72220s0251k101/" TargetMode="External"/><Relationship Id="rId47" Type="http://schemas.openxmlformats.org/officeDocument/2006/relationships/hyperlink" Target="https://www.gme.cz/v/1491119/kyocera-avx-cts-15u-35v-d-10-taj-tantalovy-kondenzator-smd" TargetMode="External"/><Relationship Id="rId68" Type="http://schemas.openxmlformats.org/officeDocument/2006/relationships/hyperlink" Target="https://www.pragoboard.cz/" TargetMode="External"/><Relationship Id="rId89" Type="http://schemas.openxmlformats.org/officeDocument/2006/relationships/hyperlink" Target="https://www.gme.cz/v/1493162/samsung-cks1206-47u-25v-x7r-10-keramicky-kondenzator-smd" TargetMode="External"/><Relationship Id="rId112" Type="http://schemas.openxmlformats.org/officeDocument/2006/relationships/hyperlink" Target="https://www.pragoboard.cz/" TargetMode="External"/><Relationship Id="rId133" Type="http://schemas.openxmlformats.org/officeDocument/2006/relationships/hyperlink" Target="https://www.gme.cz/v/1512763/hts4x-8-smrstovaci-buzirka" TargetMode="External"/><Relationship Id="rId16" Type="http://schemas.openxmlformats.org/officeDocument/2006/relationships/hyperlink" Target="https://www.gme.cz/v/1496038/lucky-light-s170bc-b4-1a-led-0805-mod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J168" sqref="J168"/>
    </sheetView>
  </sheetViews>
  <sheetFormatPr defaultColWidth="14.453125" defaultRowHeight="15" customHeight="1" x14ac:dyDescent="0.35"/>
  <cols>
    <col min="1" max="1" width="4.26953125" customWidth="1"/>
    <col min="2" max="2" width="34.7265625" customWidth="1"/>
    <col min="3" max="3" width="45" customWidth="1"/>
    <col min="4" max="4" width="38" customWidth="1"/>
    <col min="5" max="5" width="24.26953125" customWidth="1"/>
    <col min="6" max="6" width="11.08984375" customWidth="1"/>
    <col min="7" max="7" width="125.54296875" customWidth="1"/>
    <col min="8" max="8" width="14.26953125" customWidth="1"/>
    <col min="9" max="9" width="12.81640625" customWidth="1"/>
    <col min="10" max="10" width="8.7265625" customWidth="1"/>
    <col min="11" max="11" width="9.453125" customWidth="1"/>
    <col min="12" max="27" width="8.7265625" customWidth="1"/>
  </cols>
  <sheetData>
    <row r="1" spans="1:14" ht="14.25" customHeight="1" x14ac:dyDescent="0.35">
      <c r="A1" s="74" t="s">
        <v>0</v>
      </c>
      <c r="B1" s="75"/>
      <c r="C1" s="75"/>
      <c r="D1" s="75"/>
      <c r="E1" s="75"/>
      <c r="F1" s="75"/>
      <c r="G1" s="75"/>
      <c r="H1" s="75"/>
      <c r="I1" s="76"/>
      <c r="N1" s="1"/>
    </row>
    <row r="2" spans="1:14" ht="14.25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N2" s="1"/>
    </row>
    <row r="3" spans="1:14" ht="14.25" customHeight="1" x14ac:dyDescent="0.35">
      <c r="A3" s="6">
        <v>1</v>
      </c>
      <c r="B3" s="7" t="s">
        <v>10</v>
      </c>
      <c r="C3" s="7" t="s">
        <v>11</v>
      </c>
      <c r="D3" s="7" t="s">
        <v>12</v>
      </c>
      <c r="E3" s="89" t="s">
        <v>13</v>
      </c>
      <c r="F3" s="77"/>
      <c r="G3" s="8" t="s">
        <v>14</v>
      </c>
      <c r="H3" s="9">
        <v>36</v>
      </c>
      <c r="I3" s="9">
        <f t="shared" ref="I3:I32" si="0">H3*A3</f>
        <v>36</v>
      </c>
      <c r="N3" s="1"/>
    </row>
    <row r="4" spans="1:14" ht="14.25" customHeight="1" x14ac:dyDescent="0.35">
      <c r="A4" s="6">
        <v>1</v>
      </c>
      <c r="B4" s="7" t="s">
        <v>15</v>
      </c>
      <c r="C4" s="7" t="s">
        <v>16</v>
      </c>
      <c r="D4" s="7" t="s">
        <v>17</v>
      </c>
      <c r="E4" s="89" t="s">
        <v>18</v>
      </c>
      <c r="F4" s="77"/>
      <c r="G4" s="10" t="s">
        <v>19</v>
      </c>
      <c r="H4" s="9">
        <v>1.65</v>
      </c>
      <c r="I4" s="9">
        <f t="shared" si="0"/>
        <v>1.65</v>
      </c>
      <c r="N4" s="1"/>
    </row>
    <row r="5" spans="1:14" ht="14.25" customHeight="1" x14ac:dyDescent="0.35">
      <c r="A5" s="6">
        <v>2</v>
      </c>
      <c r="B5" s="7" t="s">
        <v>20</v>
      </c>
      <c r="C5" s="7" t="s">
        <v>21</v>
      </c>
      <c r="D5" s="7" t="s">
        <v>22</v>
      </c>
      <c r="E5" s="89" t="s">
        <v>23</v>
      </c>
      <c r="F5" s="77"/>
      <c r="G5" s="8" t="s">
        <v>24</v>
      </c>
      <c r="H5" s="9">
        <v>9</v>
      </c>
      <c r="I5" s="9">
        <f t="shared" si="0"/>
        <v>18</v>
      </c>
      <c r="N5" s="1"/>
    </row>
    <row r="6" spans="1:14" ht="14.25" customHeight="1" x14ac:dyDescent="0.35">
      <c r="A6" s="6">
        <v>2</v>
      </c>
      <c r="B6" s="7" t="s">
        <v>25</v>
      </c>
      <c r="C6" s="7" t="s">
        <v>26</v>
      </c>
      <c r="D6" s="7" t="s">
        <v>27</v>
      </c>
      <c r="E6" s="89" t="s">
        <v>28</v>
      </c>
      <c r="F6" s="77"/>
      <c r="G6" s="8" t="s">
        <v>29</v>
      </c>
      <c r="H6" s="9">
        <v>17</v>
      </c>
      <c r="I6" s="9">
        <f t="shared" si="0"/>
        <v>34</v>
      </c>
      <c r="N6" s="1"/>
    </row>
    <row r="7" spans="1:14" ht="14.25" customHeight="1" x14ac:dyDescent="0.35">
      <c r="A7" s="6">
        <v>1</v>
      </c>
      <c r="B7" s="7" t="s">
        <v>30</v>
      </c>
      <c r="C7" s="7" t="s">
        <v>31</v>
      </c>
      <c r="D7" s="7" t="s">
        <v>32</v>
      </c>
      <c r="E7" s="89" t="s">
        <v>33</v>
      </c>
      <c r="F7" s="77"/>
      <c r="G7" s="11" t="s">
        <v>34</v>
      </c>
      <c r="H7" s="9">
        <v>4</v>
      </c>
      <c r="I7" s="9">
        <f t="shared" si="0"/>
        <v>4</v>
      </c>
      <c r="N7" s="1"/>
    </row>
    <row r="8" spans="1:14" ht="14.25" customHeight="1" x14ac:dyDescent="0.35">
      <c r="A8" s="6">
        <v>1</v>
      </c>
      <c r="B8" s="7" t="s">
        <v>35</v>
      </c>
      <c r="C8" s="7" t="s">
        <v>36</v>
      </c>
      <c r="D8" s="7" t="s">
        <v>37</v>
      </c>
      <c r="E8" s="89" t="s">
        <v>38</v>
      </c>
      <c r="F8" s="77"/>
      <c r="G8" s="11" t="s">
        <v>39</v>
      </c>
      <c r="H8" s="9">
        <v>4</v>
      </c>
      <c r="I8" s="9">
        <f t="shared" si="0"/>
        <v>4</v>
      </c>
      <c r="N8" s="1"/>
    </row>
    <row r="9" spans="1:14" ht="14.25" customHeight="1" x14ac:dyDescent="0.35">
      <c r="A9" s="6">
        <v>4</v>
      </c>
      <c r="B9" s="7" t="s">
        <v>40</v>
      </c>
      <c r="C9" s="7" t="s">
        <v>41</v>
      </c>
      <c r="D9" s="7" t="s">
        <v>42</v>
      </c>
      <c r="E9" s="89" t="s">
        <v>43</v>
      </c>
      <c r="F9" s="77"/>
      <c r="G9" s="10" t="s">
        <v>44</v>
      </c>
      <c r="H9" s="9">
        <v>3.4</v>
      </c>
      <c r="I9" s="9">
        <f t="shared" si="0"/>
        <v>13.6</v>
      </c>
      <c r="N9" s="1"/>
    </row>
    <row r="10" spans="1:14" ht="14.25" customHeight="1" x14ac:dyDescent="0.35">
      <c r="A10" s="6">
        <v>1</v>
      </c>
      <c r="B10" s="7" t="s">
        <v>45</v>
      </c>
      <c r="C10" s="7" t="s">
        <v>16</v>
      </c>
      <c r="D10" s="7" t="s">
        <v>17</v>
      </c>
      <c r="E10" s="89" t="s">
        <v>46</v>
      </c>
      <c r="F10" s="77"/>
      <c r="G10" s="10" t="s">
        <v>47</v>
      </c>
      <c r="H10" s="9">
        <v>1.98</v>
      </c>
      <c r="I10" s="9">
        <f t="shared" si="0"/>
        <v>1.98</v>
      </c>
      <c r="N10" s="1"/>
    </row>
    <row r="11" spans="1:14" ht="14.25" customHeight="1" x14ac:dyDescent="0.35">
      <c r="A11" s="6">
        <v>2</v>
      </c>
      <c r="B11" s="7" t="s">
        <v>48</v>
      </c>
      <c r="C11" s="7" t="s">
        <v>49</v>
      </c>
      <c r="D11" s="7" t="s">
        <v>50</v>
      </c>
      <c r="E11" s="89" t="s">
        <v>51</v>
      </c>
      <c r="F11" s="77"/>
      <c r="G11" s="8" t="s">
        <v>52</v>
      </c>
      <c r="H11" s="9">
        <v>3.9723999999999999</v>
      </c>
      <c r="I11" s="9">
        <f t="shared" si="0"/>
        <v>7.9447999999999999</v>
      </c>
      <c r="N11" s="1"/>
    </row>
    <row r="12" spans="1:14" ht="14.25" customHeight="1" x14ac:dyDescent="0.35">
      <c r="A12" s="6">
        <v>2</v>
      </c>
      <c r="B12" s="7" t="s">
        <v>53</v>
      </c>
      <c r="C12" s="7" t="s">
        <v>54</v>
      </c>
      <c r="D12" s="7" t="s">
        <v>55</v>
      </c>
      <c r="E12" s="89" t="s">
        <v>56</v>
      </c>
      <c r="F12" s="77"/>
      <c r="G12" s="10" t="s">
        <v>57</v>
      </c>
      <c r="H12" s="9">
        <v>2.77</v>
      </c>
      <c r="I12" s="9">
        <f t="shared" si="0"/>
        <v>5.54</v>
      </c>
      <c r="N12" s="1"/>
    </row>
    <row r="13" spans="1:14" ht="14.25" customHeight="1" x14ac:dyDescent="0.35">
      <c r="A13" s="6">
        <v>2</v>
      </c>
      <c r="B13" s="7" t="s">
        <v>58</v>
      </c>
      <c r="C13" s="7" t="s">
        <v>59</v>
      </c>
      <c r="D13" s="7" t="s">
        <v>60</v>
      </c>
      <c r="E13" s="89" t="s">
        <v>61</v>
      </c>
      <c r="F13" s="77"/>
      <c r="G13" s="8" t="s">
        <v>62</v>
      </c>
      <c r="H13" s="9">
        <v>18.709</v>
      </c>
      <c r="I13" s="9">
        <f t="shared" si="0"/>
        <v>37.417999999999999</v>
      </c>
      <c r="N13" s="1"/>
    </row>
    <row r="14" spans="1:14" ht="14.25" customHeight="1" x14ac:dyDescent="0.35">
      <c r="A14" s="6">
        <v>1</v>
      </c>
      <c r="B14" s="7" t="s">
        <v>63</v>
      </c>
      <c r="C14" s="7" t="s">
        <v>16</v>
      </c>
      <c r="D14" s="7" t="s">
        <v>17</v>
      </c>
      <c r="E14" s="89" t="s">
        <v>64</v>
      </c>
      <c r="F14" s="77"/>
      <c r="G14" s="10" t="s">
        <v>65</v>
      </c>
      <c r="H14" s="9">
        <v>1.65</v>
      </c>
      <c r="I14" s="9">
        <f t="shared" si="0"/>
        <v>1.65</v>
      </c>
      <c r="N14" s="1"/>
    </row>
    <row r="15" spans="1:14" ht="14.25" customHeight="1" x14ac:dyDescent="0.35">
      <c r="A15" s="6">
        <v>1</v>
      </c>
      <c r="B15" s="7" t="s">
        <v>66</v>
      </c>
      <c r="C15" s="7" t="s">
        <v>67</v>
      </c>
      <c r="D15" s="7" t="s">
        <v>68</v>
      </c>
      <c r="E15" s="89" t="s">
        <v>69</v>
      </c>
      <c r="F15" s="77"/>
      <c r="G15" s="8" t="s">
        <v>70</v>
      </c>
      <c r="H15" s="9">
        <v>15.191599999999999</v>
      </c>
      <c r="I15" s="9">
        <f t="shared" si="0"/>
        <v>15.191599999999999</v>
      </c>
      <c r="N15" s="1"/>
    </row>
    <row r="16" spans="1:14" ht="14.25" customHeight="1" x14ac:dyDescent="0.35">
      <c r="A16" s="6">
        <v>1</v>
      </c>
      <c r="B16" s="7" t="s">
        <v>71</v>
      </c>
      <c r="C16" s="7" t="s">
        <v>16</v>
      </c>
      <c r="D16" s="7" t="s">
        <v>17</v>
      </c>
      <c r="E16" s="89" t="s">
        <v>72</v>
      </c>
      <c r="F16" s="77"/>
      <c r="G16" s="10" t="s">
        <v>73</v>
      </c>
      <c r="H16" s="9">
        <v>1.65</v>
      </c>
      <c r="I16" s="9">
        <f t="shared" si="0"/>
        <v>1.65</v>
      </c>
      <c r="N16" s="1"/>
    </row>
    <row r="17" spans="1:14" ht="14.25" customHeight="1" x14ac:dyDescent="0.35">
      <c r="A17" s="6">
        <v>1</v>
      </c>
      <c r="B17" s="7" t="s">
        <v>74</v>
      </c>
      <c r="C17" s="7" t="s">
        <v>31</v>
      </c>
      <c r="D17" s="7" t="s">
        <v>32</v>
      </c>
      <c r="E17" s="89" t="s">
        <v>75</v>
      </c>
      <c r="F17" s="77"/>
      <c r="G17" s="10" t="s">
        <v>76</v>
      </c>
      <c r="H17" s="9">
        <v>4</v>
      </c>
      <c r="I17" s="9">
        <f t="shared" si="0"/>
        <v>4</v>
      </c>
      <c r="N17" s="1"/>
    </row>
    <row r="18" spans="1:14" ht="14.25" customHeight="1" x14ac:dyDescent="0.35">
      <c r="A18" s="6">
        <v>1</v>
      </c>
      <c r="B18" s="7" t="s">
        <v>77</v>
      </c>
      <c r="C18" s="7" t="s">
        <v>78</v>
      </c>
      <c r="D18" s="7" t="s">
        <v>79</v>
      </c>
      <c r="E18" s="89" t="s">
        <v>80</v>
      </c>
      <c r="F18" s="77"/>
      <c r="G18" s="10" t="s">
        <v>81</v>
      </c>
      <c r="H18" s="9">
        <v>2</v>
      </c>
      <c r="I18" s="9">
        <f t="shared" si="0"/>
        <v>2</v>
      </c>
      <c r="N18" s="1"/>
    </row>
    <row r="19" spans="1:14" ht="14.25" customHeight="1" x14ac:dyDescent="0.35">
      <c r="A19" s="6">
        <v>3</v>
      </c>
      <c r="B19" s="7" t="s">
        <v>82</v>
      </c>
      <c r="C19" s="7" t="s">
        <v>82</v>
      </c>
      <c r="D19" s="7" t="s">
        <v>83</v>
      </c>
      <c r="E19" s="89" t="s">
        <v>84</v>
      </c>
      <c r="F19" s="77"/>
      <c r="G19" s="10" t="s">
        <v>85</v>
      </c>
      <c r="H19" s="9">
        <v>2.2999999999999998</v>
      </c>
      <c r="I19" s="9">
        <f t="shared" si="0"/>
        <v>6.8999999999999995</v>
      </c>
      <c r="N19" s="1"/>
    </row>
    <row r="20" spans="1:14" ht="14.25" customHeight="1" x14ac:dyDescent="0.35">
      <c r="A20" s="6">
        <v>1</v>
      </c>
      <c r="B20" s="7" t="s">
        <v>86</v>
      </c>
      <c r="C20" s="7" t="s">
        <v>86</v>
      </c>
      <c r="D20" s="7" t="s">
        <v>87</v>
      </c>
      <c r="E20" s="89" t="s">
        <v>88</v>
      </c>
      <c r="F20" s="77"/>
      <c r="G20" s="10" t="s">
        <v>89</v>
      </c>
      <c r="H20" s="9">
        <v>18</v>
      </c>
      <c r="I20" s="9">
        <f t="shared" si="0"/>
        <v>18</v>
      </c>
      <c r="N20" s="1"/>
    </row>
    <row r="21" spans="1:14" ht="14.25" customHeight="1" x14ac:dyDescent="0.35">
      <c r="A21" s="6">
        <v>1</v>
      </c>
      <c r="B21" s="7" t="s">
        <v>90</v>
      </c>
      <c r="C21" s="7" t="s">
        <v>78</v>
      </c>
      <c r="D21" s="7" t="s">
        <v>79</v>
      </c>
      <c r="E21" s="89" t="s">
        <v>91</v>
      </c>
      <c r="F21" s="77"/>
      <c r="G21" s="10" t="s">
        <v>92</v>
      </c>
      <c r="H21" s="9">
        <v>2</v>
      </c>
      <c r="I21" s="9">
        <f t="shared" si="0"/>
        <v>2</v>
      </c>
      <c r="N21" s="1"/>
    </row>
    <row r="22" spans="1:14" ht="14.25" customHeight="1" x14ac:dyDescent="0.35">
      <c r="A22" s="6">
        <v>2</v>
      </c>
      <c r="B22" s="7" t="s">
        <v>93</v>
      </c>
      <c r="C22" s="7" t="s">
        <v>94</v>
      </c>
      <c r="D22" s="7" t="s">
        <v>95</v>
      </c>
      <c r="E22" s="89" t="s">
        <v>96</v>
      </c>
      <c r="F22" s="77"/>
      <c r="G22" s="12" t="s">
        <v>97</v>
      </c>
      <c r="H22" s="9">
        <v>218.91</v>
      </c>
      <c r="I22" s="9">
        <f t="shared" si="0"/>
        <v>437.82</v>
      </c>
      <c r="N22" s="1"/>
    </row>
    <row r="23" spans="1:14" ht="14.25" customHeight="1" x14ac:dyDescent="0.35">
      <c r="A23" s="6">
        <v>2</v>
      </c>
      <c r="B23" s="7" t="s">
        <v>98</v>
      </c>
      <c r="C23" s="7" t="s">
        <v>99</v>
      </c>
      <c r="D23" s="7" t="s">
        <v>100</v>
      </c>
      <c r="E23" s="89" t="s">
        <v>101</v>
      </c>
      <c r="F23" s="77"/>
      <c r="G23" s="12" t="s">
        <v>102</v>
      </c>
      <c r="H23" s="9">
        <v>208.33</v>
      </c>
      <c r="I23" s="9">
        <f t="shared" si="0"/>
        <v>416.66</v>
      </c>
      <c r="N23" s="1"/>
    </row>
    <row r="24" spans="1:14" ht="14.25" customHeight="1" x14ac:dyDescent="0.35">
      <c r="A24" s="6">
        <v>3</v>
      </c>
      <c r="B24" s="7" t="s">
        <v>103</v>
      </c>
      <c r="C24" s="7" t="s">
        <v>103</v>
      </c>
      <c r="D24" s="7" t="s">
        <v>103</v>
      </c>
      <c r="E24" s="89" t="s">
        <v>104</v>
      </c>
      <c r="F24" s="77"/>
      <c r="G24" s="13" t="s">
        <v>105</v>
      </c>
      <c r="H24" s="9">
        <v>8.1069999999999993</v>
      </c>
      <c r="I24" s="9">
        <f t="shared" si="0"/>
        <v>24.320999999999998</v>
      </c>
      <c r="N24" s="1"/>
    </row>
    <row r="25" spans="1:14" ht="14.25" customHeight="1" x14ac:dyDescent="0.35">
      <c r="A25" s="6">
        <v>1</v>
      </c>
      <c r="B25" s="7" t="s">
        <v>106</v>
      </c>
      <c r="C25" s="7" t="s">
        <v>78</v>
      </c>
      <c r="D25" s="7" t="s">
        <v>79</v>
      </c>
      <c r="E25" s="89" t="s">
        <v>107</v>
      </c>
      <c r="F25" s="77"/>
      <c r="G25" s="10" t="s">
        <v>108</v>
      </c>
      <c r="H25" s="9">
        <v>2</v>
      </c>
      <c r="I25" s="9">
        <f t="shared" si="0"/>
        <v>2</v>
      </c>
      <c r="N25" s="1"/>
    </row>
    <row r="26" spans="1:14" ht="14.25" customHeight="1" x14ac:dyDescent="0.35">
      <c r="A26" s="6">
        <v>1</v>
      </c>
      <c r="B26" s="7" t="s">
        <v>109</v>
      </c>
      <c r="C26" s="7" t="s">
        <v>109</v>
      </c>
      <c r="D26" s="7" t="s">
        <v>109</v>
      </c>
      <c r="E26" s="89" t="s">
        <v>110</v>
      </c>
      <c r="F26" s="77"/>
      <c r="G26" s="13" t="s">
        <v>111</v>
      </c>
      <c r="H26" s="9">
        <v>233.53</v>
      </c>
      <c r="I26" s="9">
        <f t="shared" si="0"/>
        <v>233.53</v>
      </c>
      <c r="N26" s="1"/>
    </row>
    <row r="27" spans="1:14" ht="14.25" customHeight="1" x14ac:dyDescent="0.35">
      <c r="A27" s="6">
        <v>1</v>
      </c>
      <c r="B27" s="7" t="s">
        <v>112</v>
      </c>
      <c r="C27" s="7" t="s">
        <v>113</v>
      </c>
      <c r="D27" s="7" t="s">
        <v>114</v>
      </c>
      <c r="E27" s="89" t="s">
        <v>115</v>
      </c>
      <c r="F27" s="77"/>
      <c r="G27" s="12" t="s">
        <v>116</v>
      </c>
      <c r="H27" s="9">
        <v>157.65</v>
      </c>
      <c r="I27" s="9">
        <f t="shared" si="0"/>
        <v>157.65</v>
      </c>
      <c r="N27" s="1"/>
    </row>
    <row r="28" spans="1:14" ht="14.25" customHeight="1" x14ac:dyDescent="0.35">
      <c r="A28" s="6">
        <v>1</v>
      </c>
      <c r="B28" s="7" t="s">
        <v>117</v>
      </c>
      <c r="C28" s="7" t="s">
        <v>117</v>
      </c>
      <c r="D28" s="7" t="s">
        <v>118</v>
      </c>
      <c r="E28" s="89" t="s">
        <v>119</v>
      </c>
      <c r="F28" s="77"/>
      <c r="G28" s="12" t="s">
        <v>120</v>
      </c>
      <c r="H28" s="9">
        <v>20.03</v>
      </c>
      <c r="I28" s="9">
        <f t="shared" si="0"/>
        <v>20.03</v>
      </c>
      <c r="N28" s="1"/>
    </row>
    <row r="29" spans="1:14" ht="14.25" customHeight="1" x14ac:dyDescent="0.35">
      <c r="A29" s="6">
        <v>1</v>
      </c>
      <c r="B29" s="7" t="s">
        <v>121</v>
      </c>
      <c r="C29" s="7" t="s">
        <v>78</v>
      </c>
      <c r="D29" s="7" t="s">
        <v>79</v>
      </c>
      <c r="E29" s="89" t="s">
        <v>122</v>
      </c>
      <c r="F29" s="77"/>
      <c r="G29" s="14" t="s">
        <v>123</v>
      </c>
      <c r="H29" s="9">
        <v>3.5</v>
      </c>
      <c r="I29" s="9">
        <f t="shared" si="0"/>
        <v>3.5</v>
      </c>
      <c r="N29" s="1"/>
    </row>
    <row r="30" spans="1:14" ht="14.25" customHeight="1" x14ac:dyDescent="0.35">
      <c r="A30" s="6">
        <v>1</v>
      </c>
      <c r="B30" s="7" t="s">
        <v>124</v>
      </c>
      <c r="C30" s="7" t="s">
        <v>78</v>
      </c>
      <c r="D30" s="7" t="s">
        <v>79</v>
      </c>
      <c r="E30" s="89" t="s">
        <v>125</v>
      </c>
      <c r="F30" s="77"/>
      <c r="G30" s="10" t="s">
        <v>126</v>
      </c>
      <c r="H30" s="9">
        <v>5</v>
      </c>
      <c r="I30" s="9">
        <f t="shared" si="0"/>
        <v>5</v>
      </c>
      <c r="N30" s="1"/>
    </row>
    <row r="31" spans="1:14" ht="14.25" customHeight="1" x14ac:dyDescent="0.35">
      <c r="A31" s="6">
        <v>1</v>
      </c>
      <c r="B31" s="7" t="s">
        <v>127</v>
      </c>
      <c r="C31" s="7" t="s">
        <v>78</v>
      </c>
      <c r="D31" s="7" t="s">
        <v>79</v>
      </c>
      <c r="E31" s="89" t="s">
        <v>128</v>
      </c>
      <c r="F31" s="77"/>
      <c r="G31" s="10" t="s">
        <v>129</v>
      </c>
      <c r="H31" s="9">
        <v>2</v>
      </c>
      <c r="I31" s="9">
        <f t="shared" si="0"/>
        <v>2</v>
      </c>
      <c r="N31" s="1"/>
    </row>
    <row r="32" spans="1:14" ht="14.25" customHeight="1" x14ac:dyDescent="0.35">
      <c r="A32" s="15">
        <v>1</v>
      </c>
      <c r="B32" s="9" t="s">
        <v>130</v>
      </c>
      <c r="C32" s="9"/>
      <c r="D32" s="9"/>
      <c r="E32" s="81" t="s">
        <v>131</v>
      </c>
      <c r="F32" s="78"/>
      <c r="G32" s="16" t="s">
        <v>132</v>
      </c>
      <c r="H32" s="9">
        <v>711.1</v>
      </c>
      <c r="I32" s="9">
        <f t="shared" si="0"/>
        <v>711.1</v>
      </c>
      <c r="J32" s="17" t="s">
        <v>133</v>
      </c>
      <c r="K32" s="18">
        <f>SUM(I3:I32)</f>
        <v>2229.1354000000001</v>
      </c>
      <c r="L32" s="19" t="s">
        <v>134</v>
      </c>
      <c r="N32" s="1"/>
    </row>
    <row r="33" spans="1:14" ht="14.25" customHeight="1" x14ac:dyDescent="0.35">
      <c r="N33" s="1"/>
    </row>
    <row r="34" spans="1:14" ht="14.25" customHeight="1" x14ac:dyDescent="0.35">
      <c r="A34" s="74" t="s">
        <v>135</v>
      </c>
      <c r="B34" s="75"/>
      <c r="C34" s="75"/>
      <c r="D34" s="75"/>
      <c r="E34" s="75"/>
      <c r="F34" s="75"/>
      <c r="G34" s="75"/>
      <c r="H34" s="75"/>
      <c r="I34" s="76"/>
      <c r="N34" s="1"/>
    </row>
    <row r="35" spans="1:14" ht="14.25" customHeight="1" x14ac:dyDescent="0.35">
      <c r="A35" s="2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3" t="s">
        <v>6</v>
      </c>
      <c r="G35" s="4" t="s">
        <v>7</v>
      </c>
      <c r="H35" s="5"/>
      <c r="I35" s="5"/>
      <c r="N35" s="1"/>
    </row>
    <row r="36" spans="1:14" ht="14.25" customHeight="1" x14ac:dyDescent="0.35">
      <c r="A36" s="6">
        <v>5</v>
      </c>
      <c r="B36" s="6" t="s">
        <v>136</v>
      </c>
      <c r="C36" s="6" t="s">
        <v>137</v>
      </c>
      <c r="D36" s="6" t="s">
        <v>137</v>
      </c>
      <c r="E36" s="83" t="s">
        <v>138</v>
      </c>
      <c r="F36" s="77"/>
      <c r="G36" s="20" t="s">
        <v>139</v>
      </c>
      <c r="H36" s="9">
        <v>4.5</v>
      </c>
      <c r="I36" s="9">
        <f t="shared" ref="I36:I72" si="1">H36*A36</f>
        <v>22.5</v>
      </c>
      <c r="N36" s="1"/>
    </row>
    <row r="37" spans="1:14" ht="14.25" customHeight="1" x14ac:dyDescent="0.35">
      <c r="A37" s="6">
        <v>1</v>
      </c>
      <c r="B37" s="6" t="s">
        <v>140</v>
      </c>
      <c r="C37" s="6" t="s">
        <v>141</v>
      </c>
      <c r="D37" s="6" t="s">
        <v>142</v>
      </c>
      <c r="E37" s="83" t="s">
        <v>143</v>
      </c>
      <c r="F37" s="77"/>
      <c r="G37" s="21" t="s">
        <v>144</v>
      </c>
      <c r="H37" s="9">
        <v>1.153</v>
      </c>
      <c r="I37" s="9">
        <f t="shared" si="1"/>
        <v>1.153</v>
      </c>
      <c r="N37" s="1"/>
    </row>
    <row r="38" spans="1:14" ht="14.25" customHeight="1" x14ac:dyDescent="0.35">
      <c r="A38" s="6">
        <v>6</v>
      </c>
      <c r="B38" s="6" t="s">
        <v>145</v>
      </c>
      <c r="C38" s="6" t="s">
        <v>146</v>
      </c>
      <c r="D38" s="6" t="s">
        <v>147</v>
      </c>
      <c r="E38" s="83" t="s">
        <v>148</v>
      </c>
      <c r="F38" s="77"/>
      <c r="G38" s="22" t="s">
        <v>149</v>
      </c>
      <c r="H38" s="23">
        <v>52.154600000000002</v>
      </c>
      <c r="I38" s="23">
        <f t="shared" si="1"/>
        <v>312.92759999999998</v>
      </c>
      <c r="N38" s="1"/>
    </row>
    <row r="39" spans="1:14" ht="14.25" customHeight="1" x14ac:dyDescent="0.35">
      <c r="A39" s="15">
        <v>1</v>
      </c>
      <c r="B39" s="15" t="s">
        <v>150</v>
      </c>
      <c r="C39" s="15" t="s">
        <v>151</v>
      </c>
      <c r="D39" s="15" t="s">
        <v>17</v>
      </c>
      <c r="E39" s="88" t="s">
        <v>38</v>
      </c>
      <c r="F39" s="77"/>
      <c r="G39" s="24" t="s">
        <v>152</v>
      </c>
      <c r="H39" s="23">
        <v>7.35</v>
      </c>
      <c r="I39" s="23">
        <f t="shared" si="1"/>
        <v>7.35</v>
      </c>
    </row>
    <row r="40" spans="1:14" ht="14.25" customHeight="1" x14ac:dyDescent="0.35">
      <c r="A40" s="15">
        <v>1</v>
      </c>
      <c r="B40" s="15" t="s">
        <v>153</v>
      </c>
      <c r="C40" s="6" t="s">
        <v>141</v>
      </c>
      <c r="D40" s="6" t="s">
        <v>142</v>
      </c>
      <c r="E40" s="88" t="s">
        <v>46</v>
      </c>
      <c r="F40" s="78"/>
      <c r="G40" s="25" t="s">
        <v>154</v>
      </c>
      <c r="H40" s="23">
        <v>1.98</v>
      </c>
      <c r="I40" s="23">
        <f t="shared" si="1"/>
        <v>1.98</v>
      </c>
      <c r="N40" s="1"/>
    </row>
    <row r="41" spans="1:14" ht="14.25" customHeight="1" x14ac:dyDescent="0.35">
      <c r="A41" s="6">
        <v>3</v>
      </c>
      <c r="B41" s="6" t="s">
        <v>155</v>
      </c>
      <c r="C41" s="6" t="s">
        <v>16</v>
      </c>
      <c r="D41" s="6" t="s">
        <v>17</v>
      </c>
      <c r="E41" s="83" t="s">
        <v>156</v>
      </c>
      <c r="F41" s="77"/>
      <c r="G41" s="26" t="s">
        <v>157</v>
      </c>
      <c r="H41" s="9">
        <v>43.353999999999999</v>
      </c>
      <c r="I41" s="9">
        <f t="shared" si="1"/>
        <v>130.06200000000001</v>
      </c>
      <c r="N41" s="1"/>
    </row>
    <row r="42" spans="1:14" ht="14.25" customHeight="1" x14ac:dyDescent="0.35">
      <c r="A42" s="27">
        <v>2</v>
      </c>
      <c r="B42" s="27" t="s">
        <v>158</v>
      </c>
      <c r="C42" s="27" t="s">
        <v>141</v>
      </c>
      <c r="D42" s="27" t="s">
        <v>142</v>
      </c>
      <c r="E42" s="82" t="s">
        <v>159</v>
      </c>
      <c r="F42" s="77"/>
      <c r="G42" s="20" t="s">
        <v>160</v>
      </c>
      <c r="H42" s="9">
        <v>1.98</v>
      </c>
      <c r="I42" s="9">
        <f t="shared" si="1"/>
        <v>3.96</v>
      </c>
      <c r="N42" s="1"/>
    </row>
    <row r="43" spans="1:14" ht="14.25" customHeight="1" x14ac:dyDescent="0.35">
      <c r="A43" s="28">
        <v>7</v>
      </c>
      <c r="B43" s="28" t="s">
        <v>158</v>
      </c>
      <c r="C43" s="28" t="s">
        <v>31</v>
      </c>
      <c r="D43" s="28" t="s">
        <v>32</v>
      </c>
      <c r="E43" s="79" t="s">
        <v>161</v>
      </c>
      <c r="F43" s="77"/>
      <c r="G43" s="20" t="s">
        <v>162</v>
      </c>
      <c r="H43" s="9">
        <v>5</v>
      </c>
      <c r="I43" s="9">
        <f t="shared" si="1"/>
        <v>35</v>
      </c>
      <c r="N43" s="1"/>
    </row>
    <row r="44" spans="1:14" ht="14.25" customHeight="1" x14ac:dyDescent="0.35">
      <c r="A44" s="29">
        <v>15</v>
      </c>
      <c r="B44" s="29" t="s">
        <v>163</v>
      </c>
      <c r="C44" s="29" t="s">
        <v>164</v>
      </c>
      <c r="D44" s="29" t="s">
        <v>165</v>
      </c>
      <c r="E44" s="80" t="s">
        <v>166</v>
      </c>
      <c r="F44" s="77"/>
      <c r="G44" s="20" t="s">
        <v>167</v>
      </c>
      <c r="H44" s="9">
        <v>2</v>
      </c>
      <c r="I44" s="9">
        <f t="shared" si="1"/>
        <v>30</v>
      </c>
      <c r="N44" s="1"/>
    </row>
    <row r="45" spans="1:14" ht="14.25" customHeight="1" x14ac:dyDescent="0.35">
      <c r="A45" s="6">
        <v>4</v>
      </c>
      <c r="B45" s="6" t="s">
        <v>168</v>
      </c>
      <c r="C45" s="6" t="s">
        <v>16</v>
      </c>
      <c r="D45" s="6" t="s">
        <v>17</v>
      </c>
      <c r="E45" s="83" t="s">
        <v>169</v>
      </c>
      <c r="F45" s="77"/>
      <c r="G45" s="30" t="s">
        <v>170</v>
      </c>
      <c r="H45" s="31">
        <v>47.915999999999997</v>
      </c>
      <c r="I45" s="9">
        <f t="shared" si="1"/>
        <v>191.66399999999999</v>
      </c>
      <c r="K45" s="19" t="s">
        <v>171</v>
      </c>
      <c r="L45" s="32" t="s">
        <v>172</v>
      </c>
      <c r="N45" s="1"/>
    </row>
    <row r="46" spans="1:14" ht="14.25" customHeight="1" x14ac:dyDescent="0.35">
      <c r="A46" s="6">
        <v>1</v>
      </c>
      <c r="B46" s="6" t="s">
        <v>173</v>
      </c>
      <c r="C46" s="6" t="s">
        <v>31</v>
      </c>
      <c r="D46" s="6" t="s">
        <v>32</v>
      </c>
      <c r="E46" s="83" t="s">
        <v>174</v>
      </c>
      <c r="F46" s="77"/>
      <c r="G46" s="20" t="s">
        <v>175</v>
      </c>
      <c r="H46" s="9">
        <v>12</v>
      </c>
      <c r="I46" s="9">
        <f t="shared" si="1"/>
        <v>12</v>
      </c>
      <c r="N46" s="1"/>
    </row>
    <row r="47" spans="1:14" ht="14.25" customHeight="1" x14ac:dyDescent="0.35">
      <c r="A47" s="33">
        <v>5</v>
      </c>
      <c r="B47" s="33" t="s">
        <v>15</v>
      </c>
      <c r="C47" s="33" t="s">
        <v>141</v>
      </c>
      <c r="D47" s="33" t="s">
        <v>142</v>
      </c>
      <c r="E47" s="84" t="s">
        <v>176</v>
      </c>
      <c r="F47" s="77"/>
      <c r="G47" s="20" t="s">
        <v>177</v>
      </c>
      <c r="H47" s="9">
        <v>1.98</v>
      </c>
      <c r="I47" s="9">
        <f t="shared" si="1"/>
        <v>9.9</v>
      </c>
      <c r="N47" s="1"/>
    </row>
    <row r="48" spans="1:14" ht="14.25" customHeight="1" x14ac:dyDescent="0.35">
      <c r="A48" s="6">
        <v>1</v>
      </c>
      <c r="B48" s="6" t="s">
        <v>178</v>
      </c>
      <c r="C48" s="6" t="s">
        <v>36</v>
      </c>
      <c r="D48" s="6" t="s">
        <v>37</v>
      </c>
      <c r="E48" s="83" t="s">
        <v>179</v>
      </c>
      <c r="F48" s="77"/>
      <c r="G48" s="20" t="s">
        <v>180</v>
      </c>
      <c r="H48" s="9">
        <v>16</v>
      </c>
      <c r="I48" s="9">
        <f t="shared" si="1"/>
        <v>16</v>
      </c>
      <c r="N48" s="1"/>
    </row>
    <row r="49" spans="1:14" ht="14.25" customHeight="1" x14ac:dyDescent="0.35">
      <c r="A49" s="6">
        <v>1</v>
      </c>
      <c r="B49" s="6" t="s">
        <v>181</v>
      </c>
      <c r="C49" s="6" t="s">
        <v>31</v>
      </c>
      <c r="D49" s="6" t="s">
        <v>32</v>
      </c>
      <c r="E49" s="83" t="s">
        <v>182</v>
      </c>
      <c r="F49" s="77"/>
      <c r="G49" s="20" t="s">
        <v>183</v>
      </c>
      <c r="H49" s="9">
        <v>5</v>
      </c>
      <c r="I49" s="9">
        <f t="shared" si="1"/>
        <v>5</v>
      </c>
      <c r="N49" s="1"/>
    </row>
    <row r="50" spans="1:14" ht="14.25" customHeight="1" x14ac:dyDescent="0.35">
      <c r="A50" s="6">
        <v>1</v>
      </c>
      <c r="B50" s="6" t="s">
        <v>184</v>
      </c>
      <c r="C50" s="6" t="s">
        <v>185</v>
      </c>
      <c r="D50" s="6" t="s">
        <v>185</v>
      </c>
      <c r="E50" s="83" t="s">
        <v>186</v>
      </c>
      <c r="F50" s="77"/>
      <c r="G50" s="30" t="s">
        <v>187</v>
      </c>
      <c r="H50" s="9">
        <v>134.4</v>
      </c>
      <c r="I50" s="9">
        <f t="shared" si="1"/>
        <v>134.4</v>
      </c>
      <c r="N50" s="1"/>
    </row>
    <row r="51" spans="1:14" ht="14.25" customHeight="1" x14ac:dyDescent="0.35">
      <c r="A51" s="34">
        <v>2</v>
      </c>
      <c r="B51" s="34" t="s">
        <v>188</v>
      </c>
      <c r="C51" s="34" t="s">
        <v>189</v>
      </c>
      <c r="D51" s="34" t="s">
        <v>190</v>
      </c>
      <c r="E51" s="85" t="s">
        <v>191</v>
      </c>
      <c r="F51" s="77"/>
      <c r="G51" s="20" t="s">
        <v>192</v>
      </c>
      <c r="H51" s="9">
        <v>12</v>
      </c>
      <c r="I51" s="9">
        <f t="shared" si="1"/>
        <v>24</v>
      </c>
      <c r="N51" s="1"/>
    </row>
    <row r="52" spans="1:14" ht="14.25" customHeight="1" x14ac:dyDescent="0.35">
      <c r="A52" s="6">
        <v>3</v>
      </c>
      <c r="B52" s="6" t="s">
        <v>193</v>
      </c>
      <c r="C52" s="6" t="s">
        <v>16</v>
      </c>
      <c r="D52" s="6" t="s">
        <v>17</v>
      </c>
      <c r="E52" s="83" t="s">
        <v>194</v>
      </c>
      <c r="F52" s="77"/>
      <c r="G52" s="30" t="s">
        <v>195</v>
      </c>
      <c r="H52" s="9">
        <v>45.6</v>
      </c>
      <c r="I52" s="9">
        <f t="shared" si="1"/>
        <v>136.80000000000001</v>
      </c>
      <c r="N52" s="1"/>
    </row>
    <row r="53" spans="1:14" ht="14.25" customHeight="1" x14ac:dyDescent="0.35">
      <c r="A53" s="6">
        <v>4</v>
      </c>
      <c r="B53" s="6" t="s">
        <v>196</v>
      </c>
      <c r="C53" s="6" t="s">
        <v>141</v>
      </c>
      <c r="D53" s="6" t="s">
        <v>142</v>
      </c>
      <c r="E53" s="83" t="s">
        <v>197</v>
      </c>
      <c r="F53" s="77"/>
      <c r="G53" s="35" t="s">
        <v>198</v>
      </c>
      <c r="H53" s="9">
        <v>4.7904</v>
      </c>
      <c r="I53" s="9">
        <f t="shared" si="1"/>
        <v>19.1616</v>
      </c>
      <c r="N53" s="1"/>
    </row>
    <row r="54" spans="1:14" ht="14.25" customHeight="1" x14ac:dyDescent="0.35">
      <c r="A54" s="6">
        <v>6</v>
      </c>
      <c r="B54" s="6" t="s">
        <v>199</v>
      </c>
      <c r="C54" s="6" t="s">
        <v>199</v>
      </c>
      <c r="D54" s="6" t="s">
        <v>200</v>
      </c>
      <c r="E54" s="83" t="s">
        <v>201</v>
      </c>
      <c r="F54" s="77"/>
      <c r="G54" s="35" t="s">
        <v>202</v>
      </c>
      <c r="H54" s="9">
        <v>2.3715999999999999</v>
      </c>
      <c r="I54" s="9">
        <f t="shared" si="1"/>
        <v>14.2296</v>
      </c>
      <c r="N54" s="1"/>
    </row>
    <row r="55" spans="1:14" ht="14.25" customHeight="1" x14ac:dyDescent="0.35">
      <c r="A55" s="36">
        <v>2</v>
      </c>
      <c r="B55" s="36" t="s">
        <v>203</v>
      </c>
      <c r="C55" s="36" t="s">
        <v>41</v>
      </c>
      <c r="D55" s="36" t="s">
        <v>42</v>
      </c>
      <c r="E55" s="86" t="s">
        <v>204</v>
      </c>
      <c r="F55" s="77"/>
      <c r="G55" s="20" t="s">
        <v>44</v>
      </c>
      <c r="H55" s="9">
        <v>3.4</v>
      </c>
      <c r="I55" s="9">
        <f t="shared" si="1"/>
        <v>6.8</v>
      </c>
      <c r="N55" s="1"/>
    </row>
    <row r="56" spans="1:14" ht="14.25" customHeight="1" x14ac:dyDescent="0.35">
      <c r="A56" s="6">
        <v>2</v>
      </c>
      <c r="B56" s="6" t="s">
        <v>205</v>
      </c>
      <c r="C56" s="6" t="s">
        <v>16</v>
      </c>
      <c r="D56" s="6" t="s">
        <v>17</v>
      </c>
      <c r="E56" s="83" t="s">
        <v>206</v>
      </c>
      <c r="F56" s="77"/>
      <c r="G56" s="37" t="s">
        <v>207</v>
      </c>
      <c r="H56" s="9">
        <v>8.8547999999999991</v>
      </c>
      <c r="I56" s="9">
        <f t="shared" si="1"/>
        <v>17.709599999999998</v>
      </c>
      <c r="N56" s="1"/>
    </row>
    <row r="57" spans="1:14" ht="14.25" customHeight="1" x14ac:dyDescent="0.35">
      <c r="A57" s="6">
        <v>2</v>
      </c>
      <c r="B57" s="6" t="s">
        <v>208</v>
      </c>
      <c r="C57" s="6" t="s">
        <v>31</v>
      </c>
      <c r="D57" s="6" t="s">
        <v>32</v>
      </c>
      <c r="E57" s="83" t="s">
        <v>209</v>
      </c>
      <c r="F57" s="77"/>
      <c r="G57" s="35" t="s">
        <v>210</v>
      </c>
      <c r="H57" s="9">
        <v>13.4939</v>
      </c>
      <c r="I57" s="9">
        <f t="shared" si="1"/>
        <v>26.9878</v>
      </c>
      <c r="N57" s="1"/>
    </row>
    <row r="58" spans="1:14" ht="14.25" customHeight="1" x14ac:dyDescent="0.35">
      <c r="A58" s="6">
        <v>1</v>
      </c>
      <c r="B58" s="6" t="s">
        <v>211</v>
      </c>
      <c r="C58" s="6" t="s">
        <v>31</v>
      </c>
      <c r="D58" s="6" t="s">
        <v>32</v>
      </c>
      <c r="E58" s="83" t="s">
        <v>212</v>
      </c>
      <c r="F58" s="77"/>
      <c r="G58" s="20" t="s">
        <v>213</v>
      </c>
      <c r="H58" s="9">
        <v>4</v>
      </c>
      <c r="I58" s="9">
        <f t="shared" si="1"/>
        <v>4</v>
      </c>
      <c r="N58" s="1"/>
    </row>
    <row r="59" spans="1:14" ht="14.25" customHeight="1" x14ac:dyDescent="0.35">
      <c r="A59" s="6">
        <v>3</v>
      </c>
      <c r="B59" s="6" t="s">
        <v>214</v>
      </c>
      <c r="C59" s="6" t="s">
        <v>36</v>
      </c>
      <c r="D59" s="6" t="s">
        <v>37</v>
      </c>
      <c r="E59" s="83" t="s">
        <v>215</v>
      </c>
      <c r="F59" s="77"/>
      <c r="G59" s="20" t="s">
        <v>216</v>
      </c>
      <c r="H59" s="9">
        <v>4</v>
      </c>
      <c r="I59" s="9">
        <f t="shared" si="1"/>
        <v>12</v>
      </c>
      <c r="N59" s="1"/>
    </row>
    <row r="60" spans="1:14" ht="14.25" customHeight="1" x14ac:dyDescent="0.35">
      <c r="A60" s="6">
        <v>3</v>
      </c>
      <c r="B60" s="6" t="s">
        <v>217</v>
      </c>
      <c r="C60" s="6" t="s">
        <v>141</v>
      </c>
      <c r="D60" s="6" t="s">
        <v>142</v>
      </c>
      <c r="E60" s="83" t="s">
        <v>218</v>
      </c>
      <c r="F60" s="77"/>
      <c r="G60" s="20" t="s">
        <v>219</v>
      </c>
      <c r="H60" s="9">
        <v>4.5</v>
      </c>
      <c r="I60" s="9">
        <f t="shared" si="1"/>
        <v>13.5</v>
      </c>
      <c r="N60" s="1"/>
    </row>
    <row r="61" spans="1:14" ht="14.25" customHeight="1" x14ac:dyDescent="0.35">
      <c r="A61" s="6">
        <v>2</v>
      </c>
      <c r="B61" s="6" t="s">
        <v>220</v>
      </c>
      <c r="C61" s="6" t="s">
        <v>221</v>
      </c>
      <c r="D61" s="6" t="s">
        <v>222</v>
      </c>
      <c r="E61" s="83" t="s">
        <v>223</v>
      </c>
      <c r="F61" s="77"/>
      <c r="G61" s="37" t="s">
        <v>224</v>
      </c>
      <c r="H61" s="9">
        <v>1.2826</v>
      </c>
      <c r="I61" s="9">
        <f t="shared" si="1"/>
        <v>2.5651999999999999</v>
      </c>
      <c r="N61" s="1"/>
    </row>
    <row r="62" spans="1:14" ht="14.25" customHeight="1" x14ac:dyDescent="0.35">
      <c r="A62" s="6">
        <v>2</v>
      </c>
      <c r="B62" s="6" t="s">
        <v>225</v>
      </c>
      <c r="C62" s="6" t="s">
        <v>225</v>
      </c>
      <c r="D62" s="6" t="s">
        <v>225</v>
      </c>
      <c r="E62" s="83" t="s">
        <v>226</v>
      </c>
      <c r="F62" s="77"/>
      <c r="G62" s="20" t="s">
        <v>227</v>
      </c>
      <c r="H62" s="9">
        <v>72</v>
      </c>
      <c r="I62" s="9">
        <f t="shared" si="1"/>
        <v>144</v>
      </c>
      <c r="N62" s="1"/>
    </row>
    <row r="63" spans="1:14" ht="14.25" customHeight="1" x14ac:dyDescent="0.35">
      <c r="A63" s="6">
        <v>2</v>
      </c>
      <c r="B63" s="6" t="s">
        <v>228</v>
      </c>
      <c r="C63" s="6" t="s">
        <v>228</v>
      </c>
      <c r="D63" s="6" t="s">
        <v>229</v>
      </c>
      <c r="E63" s="83" t="s">
        <v>230</v>
      </c>
      <c r="F63" s="77"/>
      <c r="G63" s="35" t="s">
        <v>231</v>
      </c>
      <c r="H63" s="9">
        <v>13.5242</v>
      </c>
      <c r="I63" s="9">
        <f t="shared" si="1"/>
        <v>27.048400000000001</v>
      </c>
      <c r="N63" s="1"/>
    </row>
    <row r="64" spans="1:14" ht="14.25" customHeight="1" x14ac:dyDescent="0.35">
      <c r="A64" s="6">
        <v>1</v>
      </c>
      <c r="B64" s="6" t="s">
        <v>232</v>
      </c>
      <c r="C64" s="6" t="s">
        <v>232</v>
      </c>
      <c r="D64" s="6" t="s">
        <v>233</v>
      </c>
      <c r="E64" s="83" t="s">
        <v>234</v>
      </c>
      <c r="F64" s="77"/>
      <c r="G64" s="35" t="s">
        <v>235</v>
      </c>
      <c r="H64" s="9">
        <v>32.326999999999998</v>
      </c>
      <c r="I64" s="9">
        <f t="shared" si="1"/>
        <v>32.326999999999998</v>
      </c>
      <c r="N64" s="1"/>
    </row>
    <row r="65" spans="1:14" ht="14.25" customHeight="1" x14ac:dyDescent="0.35">
      <c r="A65" s="6">
        <v>1</v>
      </c>
      <c r="B65" s="6" t="s">
        <v>236</v>
      </c>
      <c r="C65" s="6" t="s">
        <v>236</v>
      </c>
      <c r="D65" s="6" t="s">
        <v>233</v>
      </c>
      <c r="E65" s="83" t="s">
        <v>110</v>
      </c>
      <c r="F65" s="77"/>
      <c r="G65" s="38" t="s">
        <v>237</v>
      </c>
      <c r="H65" s="9">
        <v>49.83</v>
      </c>
      <c r="I65" s="9">
        <f t="shared" si="1"/>
        <v>49.83</v>
      </c>
      <c r="N65" s="1"/>
    </row>
    <row r="66" spans="1:14" ht="14.25" customHeight="1" x14ac:dyDescent="0.35">
      <c r="A66" s="39">
        <v>6</v>
      </c>
      <c r="B66" s="39" t="s">
        <v>238</v>
      </c>
      <c r="C66" s="39" t="s">
        <v>238</v>
      </c>
      <c r="D66" s="39" t="s">
        <v>233</v>
      </c>
      <c r="E66" s="87" t="s">
        <v>239</v>
      </c>
      <c r="F66" s="77"/>
      <c r="G66" s="30" t="s">
        <v>240</v>
      </c>
      <c r="H66" s="9">
        <v>93.8</v>
      </c>
      <c r="I66" s="9">
        <f t="shared" si="1"/>
        <v>562.79999999999995</v>
      </c>
      <c r="N66" s="1"/>
    </row>
    <row r="67" spans="1:14" ht="14.25" customHeight="1" x14ac:dyDescent="0.35">
      <c r="A67" s="6">
        <v>3</v>
      </c>
      <c r="B67" s="6" t="s">
        <v>241</v>
      </c>
      <c r="C67" s="6" t="s">
        <v>241</v>
      </c>
      <c r="D67" s="6" t="s">
        <v>241</v>
      </c>
      <c r="E67" s="83" t="s">
        <v>242</v>
      </c>
      <c r="F67" s="77"/>
      <c r="G67" s="40" t="s">
        <v>243</v>
      </c>
      <c r="H67" s="9">
        <v>0.38719999999999999</v>
      </c>
      <c r="I67" s="9">
        <f t="shared" si="1"/>
        <v>1.1616</v>
      </c>
      <c r="N67" s="1"/>
    </row>
    <row r="68" spans="1:14" ht="14.25" customHeight="1" x14ac:dyDescent="0.35">
      <c r="A68" s="6">
        <v>1</v>
      </c>
      <c r="B68" s="6" t="s">
        <v>244</v>
      </c>
      <c r="C68" s="6" t="s">
        <v>244</v>
      </c>
      <c r="D68" s="6" t="s">
        <v>244</v>
      </c>
      <c r="E68" s="83" t="s">
        <v>245</v>
      </c>
      <c r="F68" s="77"/>
      <c r="G68" s="40" t="s">
        <v>246</v>
      </c>
      <c r="H68" s="9">
        <v>0.72599999999999998</v>
      </c>
      <c r="I68" s="9">
        <f t="shared" si="1"/>
        <v>0.72599999999999998</v>
      </c>
      <c r="N68" s="1"/>
    </row>
    <row r="69" spans="1:14" ht="14.25" customHeight="1" x14ac:dyDescent="0.35">
      <c r="A69" s="6">
        <v>1</v>
      </c>
      <c r="B69" s="6" t="s">
        <v>247</v>
      </c>
      <c r="C69" s="6" t="s">
        <v>247</v>
      </c>
      <c r="D69" s="6" t="s">
        <v>247</v>
      </c>
      <c r="E69" s="83" t="s">
        <v>248</v>
      </c>
      <c r="F69" s="77"/>
      <c r="G69" s="40" t="s">
        <v>249</v>
      </c>
      <c r="H69" s="9">
        <v>0.72599999999999998</v>
      </c>
      <c r="I69" s="9">
        <f t="shared" si="1"/>
        <v>0.72599999999999998</v>
      </c>
      <c r="N69" s="1"/>
    </row>
    <row r="70" spans="1:14" ht="14.25" customHeight="1" x14ac:dyDescent="0.35">
      <c r="A70" s="6">
        <v>1</v>
      </c>
      <c r="B70" s="6" t="s">
        <v>103</v>
      </c>
      <c r="C70" s="6" t="s">
        <v>103</v>
      </c>
      <c r="D70" s="6" t="s">
        <v>103</v>
      </c>
      <c r="E70" s="83" t="s">
        <v>250</v>
      </c>
      <c r="F70" s="77"/>
      <c r="G70" s="40" t="s">
        <v>105</v>
      </c>
      <c r="H70" s="9">
        <v>8.1069999999999993</v>
      </c>
      <c r="I70" s="9">
        <f t="shared" si="1"/>
        <v>8.1069999999999993</v>
      </c>
      <c r="N70" s="1"/>
    </row>
    <row r="71" spans="1:14" ht="14.25" customHeight="1" x14ac:dyDescent="0.35">
      <c r="A71" s="6">
        <v>5</v>
      </c>
      <c r="B71" s="6" t="s">
        <v>251</v>
      </c>
      <c r="C71" s="6" t="s">
        <v>251</v>
      </c>
      <c r="D71" s="6" t="s">
        <v>251</v>
      </c>
      <c r="E71" s="83" t="s">
        <v>252</v>
      </c>
      <c r="F71" s="77"/>
      <c r="G71" s="41" t="s">
        <v>253</v>
      </c>
      <c r="H71" s="9">
        <v>75.36</v>
      </c>
      <c r="I71" s="9">
        <f t="shared" si="1"/>
        <v>376.8</v>
      </c>
      <c r="N71" s="1"/>
    </row>
    <row r="72" spans="1:14" ht="14.25" customHeight="1" x14ac:dyDescent="0.35">
      <c r="A72" s="15">
        <v>1</v>
      </c>
      <c r="B72" s="9" t="s">
        <v>130</v>
      </c>
      <c r="C72" s="9" t="s">
        <v>130</v>
      </c>
      <c r="D72" s="9" t="s">
        <v>130</v>
      </c>
      <c r="E72" s="81" t="s">
        <v>254</v>
      </c>
      <c r="F72" s="78"/>
      <c r="G72" s="42" t="s">
        <v>132</v>
      </c>
      <c r="H72" s="9">
        <v>732.87</v>
      </c>
      <c r="I72" s="9">
        <f t="shared" si="1"/>
        <v>732.87</v>
      </c>
      <c r="J72" s="17" t="s">
        <v>133</v>
      </c>
      <c r="K72" s="18">
        <f>SUM(I36:I72)</f>
        <v>3128.0463999999997</v>
      </c>
      <c r="L72" s="19" t="s">
        <v>134</v>
      </c>
      <c r="N72" s="1"/>
    </row>
    <row r="73" spans="1:14" ht="14.25" customHeight="1" x14ac:dyDescent="0.35">
      <c r="N73" s="1"/>
    </row>
    <row r="74" spans="1:14" ht="14.25" customHeight="1" x14ac:dyDescent="0.35">
      <c r="A74" s="74" t="s">
        <v>255</v>
      </c>
      <c r="B74" s="75"/>
      <c r="C74" s="75"/>
      <c r="D74" s="75"/>
      <c r="E74" s="75"/>
      <c r="F74" s="75"/>
      <c r="G74" s="75"/>
      <c r="H74" s="75"/>
      <c r="I74" s="76"/>
      <c r="N74" s="1"/>
    </row>
    <row r="75" spans="1:14" ht="14.25" customHeight="1" x14ac:dyDescent="0.35">
      <c r="A75" s="2" t="s">
        <v>1</v>
      </c>
      <c r="B75" s="2" t="s">
        <v>2</v>
      </c>
      <c r="C75" s="2" t="s">
        <v>3</v>
      </c>
      <c r="D75" s="2" t="s">
        <v>4</v>
      </c>
      <c r="E75" s="2" t="s">
        <v>5</v>
      </c>
      <c r="F75" s="3" t="s">
        <v>6</v>
      </c>
      <c r="G75" s="4" t="s">
        <v>7</v>
      </c>
      <c r="H75" s="5"/>
      <c r="I75" s="5"/>
      <c r="N75" s="1"/>
    </row>
    <row r="76" spans="1:14" ht="14.25" customHeight="1" x14ac:dyDescent="0.35">
      <c r="A76" s="27">
        <v>2</v>
      </c>
      <c r="B76" s="27" t="s">
        <v>256</v>
      </c>
      <c r="C76" s="27" t="s">
        <v>141</v>
      </c>
      <c r="D76" s="27" t="s">
        <v>142</v>
      </c>
      <c r="E76" s="82" t="s">
        <v>257</v>
      </c>
      <c r="F76" s="77"/>
      <c r="G76" s="20" t="s">
        <v>160</v>
      </c>
      <c r="H76" s="9">
        <v>1.98</v>
      </c>
      <c r="I76" s="9">
        <f t="shared" ref="I76:I120" si="2">H76*A76</f>
        <v>3.96</v>
      </c>
      <c r="N76" s="1"/>
    </row>
    <row r="77" spans="1:14" ht="14.25" customHeight="1" x14ac:dyDescent="0.35">
      <c r="A77" s="28">
        <v>1</v>
      </c>
      <c r="B77" s="28" t="s">
        <v>150</v>
      </c>
      <c r="C77" s="28" t="s">
        <v>31</v>
      </c>
      <c r="D77" s="28" t="s">
        <v>32</v>
      </c>
      <c r="E77" s="79" t="s">
        <v>258</v>
      </c>
      <c r="F77" s="77"/>
      <c r="G77" s="30" t="s">
        <v>259</v>
      </c>
      <c r="H77" s="9">
        <v>8.66</v>
      </c>
      <c r="I77" s="9">
        <f t="shared" si="2"/>
        <v>8.66</v>
      </c>
      <c r="N77" s="1"/>
    </row>
    <row r="78" spans="1:14" ht="14.25" customHeight="1" x14ac:dyDescent="0.35">
      <c r="A78" s="6">
        <v>8</v>
      </c>
      <c r="B78" s="6" t="s">
        <v>163</v>
      </c>
      <c r="C78" s="6" t="s">
        <v>221</v>
      </c>
      <c r="D78" s="6" t="s">
        <v>222</v>
      </c>
      <c r="E78" s="83" t="s">
        <v>260</v>
      </c>
      <c r="F78" s="77"/>
      <c r="G78" s="10" t="s">
        <v>261</v>
      </c>
      <c r="H78" s="9">
        <v>2.5</v>
      </c>
      <c r="I78" s="9">
        <f t="shared" si="2"/>
        <v>20</v>
      </c>
      <c r="N78" s="1"/>
    </row>
    <row r="79" spans="1:14" ht="14.25" customHeight="1" x14ac:dyDescent="0.35">
      <c r="A79" s="29">
        <v>4</v>
      </c>
      <c r="B79" s="29" t="s">
        <v>163</v>
      </c>
      <c r="C79" s="29" t="s">
        <v>164</v>
      </c>
      <c r="D79" s="29" t="s">
        <v>165</v>
      </c>
      <c r="E79" s="80" t="s">
        <v>262</v>
      </c>
      <c r="F79" s="77"/>
      <c r="G79" s="20" t="s">
        <v>167</v>
      </c>
      <c r="H79" s="9">
        <v>2</v>
      </c>
      <c r="I79" s="9">
        <f t="shared" si="2"/>
        <v>8</v>
      </c>
      <c r="N79" s="1"/>
    </row>
    <row r="80" spans="1:14" ht="14.25" customHeight="1" x14ac:dyDescent="0.35">
      <c r="A80" s="33">
        <v>15</v>
      </c>
      <c r="B80" s="33" t="s">
        <v>263</v>
      </c>
      <c r="C80" s="33" t="s">
        <v>141</v>
      </c>
      <c r="D80" s="33" t="s">
        <v>142</v>
      </c>
      <c r="E80" s="84" t="s">
        <v>264</v>
      </c>
      <c r="F80" s="77"/>
      <c r="G80" s="20" t="s">
        <v>177</v>
      </c>
      <c r="H80" s="9">
        <v>1.98</v>
      </c>
      <c r="I80" s="9">
        <f t="shared" si="2"/>
        <v>29.7</v>
      </c>
      <c r="N80" s="1"/>
    </row>
    <row r="81" spans="1:14" ht="14.25" customHeight="1" x14ac:dyDescent="0.35">
      <c r="A81" s="6">
        <v>1</v>
      </c>
      <c r="B81" s="6" t="s">
        <v>265</v>
      </c>
      <c r="C81" s="6" t="s">
        <v>221</v>
      </c>
      <c r="D81" s="6" t="s">
        <v>222</v>
      </c>
      <c r="E81" s="83" t="s">
        <v>266</v>
      </c>
      <c r="F81" s="77"/>
      <c r="G81" s="10" t="s">
        <v>267</v>
      </c>
      <c r="H81" s="9">
        <v>3</v>
      </c>
      <c r="I81" s="9">
        <f t="shared" si="2"/>
        <v>3</v>
      </c>
      <c r="N81" s="1"/>
    </row>
    <row r="82" spans="1:14" ht="14.25" customHeight="1" x14ac:dyDescent="0.35">
      <c r="A82" s="6">
        <v>2</v>
      </c>
      <c r="B82" s="6" t="s">
        <v>268</v>
      </c>
      <c r="C82" s="6" t="s">
        <v>221</v>
      </c>
      <c r="D82" s="6" t="s">
        <v>222</v>
      </c>
      <c r="E82" s="83" t="s">
        <v>269</v>
      </c>
      <c r="F82" s="77"/>
      <c r="G82" s="10" t="s">
        <v>270</v>
      </c>
      <c r="H82" s="9">
        <v>3</v>
      </c>
      <c r="I82" s="9">
        <f t="shared" si="2"/>
        <v>6</v>
      </c>
      <c r="N82" s="1"/>
    </row>
    <row r="83" spans="1:14" ht="14.25" customHeight="1" x14ac:dyDescent="0.35">
      <c r="A83" s="6">
        <v>1</v>
      </c>
      <c r="B83" s="6" t="s">
        <v>271</v>
      </c>
      <c r="C83" s="6" t="s">
        <v>164</v>
      </c>
      <c r="D83" s="6" t="s">
        <v>165</v>
      </c>
      <c r="E83" s="83" t="s">
        <v>272</v>
      </c>
      <c r="F83" s="77"/>
      <c r="G83" s="10" t="s">
        <v>273</v>
      </c>
      <c r="H83" s="9">
        <v>2</v>
      </c>
      <c r="I83" s="9">
        <f t="shared" si="2"/>
        <v>2</v>
      </c>
      <c r="N83" s="1"/>
    </row>
    <row r="84" spans="1:14" ht="14.25" customHeight="1" x14ac:dyDescent="0.35">
      <c r="A84" s="6">
        <v>1</v>
      </c>
      <c r="B84" s="6" t="s">
        <v>274</v>
      </c>
      <c r="C84" s="6" t="s">
        <v>41</v>
      </c>
      <c r="D84" s="6" t="s">
        <v>42</v>
      </c>
      <c r="E84" s="83" t="s">
        <v>275</v>
      </c>
      <c r="F84" s="77"/>
      <c r="G84" s="10" t="s">
        <v>276</v>
      </c>
      <c r="H84" s="9">
        <v>9.5</v>
      </c>
      <c r="I84" s="9">
        <f t="shared" si="2"/>
        <v>9.5</v>
      </c>
      <c r="N84" s="1"/>
    </row>
    <row r="85" spans="1:14" ht="14.25" customHeight="1" x14ac:dyDescent="0.35">
      <c r="A85" s="6">
        <v>1</v>
      </c>
      <c r="B85" s="6" t="s">
        <v>136</v>
      </c>
      <c r="C85" s="6" t="s">
        <v>141</v>
      </c>
      <c r="D85" s="6" t="s">
        <v>142</v>
      </c>
      <c r="E85" s="83" t="s">
        <v>277</v>
      </c>
      <c r="F85" s="77"/>
      <c r="G85" s="10" t="s">
        <v>139</v>
      </c>
      <c r="H85" s="9">
        <v>1.98</v>
      </c>
      <c r="I85" s="9">
        <f t="shared" si="2"/>
        <v>1.98</v>
      </c>
      <c r="N85" s="1"/>
    </row>
    <row r="86" spans="1:14" ht="14.25" customHeight="1" x14ac:dyDescent="0.35">
      <c r="A86" s="34">
        <v>2</v>
      </c>
      <c r="B86" s="34" t="s">
        <v>188</v>
      </c>
      <c r="C86" s="34" t="s">
        <v>189</v>
      </c>
      <c r="D86" s="34" t="s">
        <v>190</v>
      </c>
      <c r="E86" s="85" t="s">
        <v>278</v>
      </c>
      <c r="F86" s="77"/>
      <c r="G86" s="43" t="s">
        <v>192</v>
      </c>
      <c r="H86" s="9">
        <v>12</v>
      </c>
      <c r="I86" s="9">
        <f t="shared" si="2"/>
        <v>24</v>
      </c>
      <c r="N86" s="1"/>
    </row>
    <row r="87" spans="1:14" ht="14.25" customHeight="1" x14ac:dyDescent="0.35">
      <c r="A87" s="6">
        <v>1</v>
      </c>
      <c r="B87" s="6" t="s">
        <v>279</v>
      </c>
      <c r="C87" s="6" t="s">
        <v>221</v>
      </c>
      <c r="D87" s="6" t="s">
        <v>222</v>
      </c>
      <c r="E87" s="83" t="s">
        <v>280</v>
      </c>
      <c r="F87" s="77"/>
      <c r="G87" s="10" t="s">
        <v>281</v>
      </c>
      <c r="H87" s="9">
        <v>3</v>
      </c>
      <c r="I87" s="9">
        <f t="shared" si="2"/>
        <v>3</v>
      </c>
      <c r="N87" s="1"/>
    </row>
    <row r="88" spans="1:14" ht="14.25" customHeight="1" x14ac:dyDescent="0.35">
      <c r="A88" s="6">
        <v>3</v>
      </c>
      <c r="B88" s="6" t="s">
        <v>203</v>
      </c>
      <c r="C88" s="6" t="s">
        <v>164</v>
      </c>
      <c r="D88" s="6" t="s">
        <v>165</v>
      </c>
      <c r="E88" s="83" t="s">
        <v>282</v>
      </c>
      <c r="F88" s="77"/>
      <c r="G88" s="10" t="s">
        <v>283</v>
      </c>
      <c r="H88" s="9">
        <v>2.5</v>
      </c>
      <c r="I88" s="9">
        <f t="shared" si="2"/>
        <v>7.5</v>
      </c>
      <c r="N88" s="1"/>
    </row>
    <row r="89" spans="1:14" ht="14.25" customHeight="1" x14ac:dyDescent="0.35">
      <c r="A89" s="36">
        <v>5</v>
      </c>
      <c r="B89" s="36" t="s">
        <v>203</v>
      </c>
      <c r="C89" s="36" t="s">
        <v>41</v>
      </c>
      <c r="D89" s="36" t="s">
        <v>42</v>
      </c>
      <c r="E89" s="86" t="s">
        <v>284</v>
      </c>
      <c r="F89" s="77"/>
      <c r="G89" s="10" t="s">
        <v>285</v>
      </c>
      <c r="H89" s="9">
        <v>3.4</v>
      </c>
      <c r="I89" s="9">
        <f t="shared" si="2"/>
        <v>17</v>
      </c>
      <c r="N89" s="1"/>
    </row>
    <row r="90" spans="1:14" ht="14.25" customHeight="1" x14ac:dyDescent="0.35">
      <c r="A90" s="6">
        <v>2</v>
      </c>
      <c r="B90" s="6" t="s">
        <v>286</v>
      </c>
      <c r="C90" s="6" t="s">
        <v>221</v>
      </c>
      <c r="D90" s="6" t="s">
        <v>222</v>
      </c>
      <c r="E90" s="83" t="s">
        <v>61</v>
      </c>
      <c r="F90" s="77"/>
      <c r="G90" s="8" t="s">
        <v>287</v>
      </c>
      <c r="H90" s="9">
        <v>0.78890000000000005</v>
      </c>
      <c r="I90" s="9">
        <f t="shared" si="2"/>
        <v>1.5778000000000001</v>
      </c>
      <c r="N90" s="1"/>
    </row>
    <row r="91" spans="1:14" ht="14.25" customHeight="1" x14ac:dyDescent="0.35">
      <c r="A91" s="6">
        <v>1</v>
      </c>
      <c r="B91" s="6" t="s">
        <v>288</v>
      </c>
      <c r="C91" s="6" t="s">
        <v>288</v>
      </c>
      <c r="D91" s="6" t="s">
        <v>289</v>
      </c>
      <c r="E91" s="83" t="s">
        <v>290</v>
      </c>
      <c r="F91" s="77"/>
      <c r="G91" s="8" t="s">
        <v>291</v>
      </c>
      <c r="H91" s="9">
        <v>3.3056999999999999</v>
      </c>
      <c r="I91" s="9">
        <f t="shared" si="2"/>
        <v>3.3056999999999999</v>
      </c>
      <c r="N91" s="1"/>
    </row>
    <row r="92" spans="1:14" ht="14.25" customHeight="1" x14ac:dyDescent="0.35">
      <c r="A92" s="6">
        <v>2</v>
      </c>
      <c r="B92" s="6" t="s">
        <v>292</v>
      </c>
      <c r="C92" s="6" t="s">
        <v>146</v>
      </c>
      <c r="D92" s="6" t="s">
        <v>147</v>
      </c>
      <c r="E92" s="83" t="s">
        <v>293</v>
      </c>
      <c r="F92" s="77"/>
      <c r="G92" s="8" t="s">
        <v>294</v>
      </c>
      <c r="H92" s="9">
        <v>56.096800000000002</v>
      </c>
      <c r="I92" s="9">
        <f t="shared" si="2"/>
        <v>112.1936</v>
      </c>
      <c r="N92" s="1"/>
    </row>
    <row r="93" spans="1:14" ht="14.25" customHeight="1" x14ac:dyDescent="0.35">
      <c r="A93" s="6">
        <v>1</v>
      </c>
      <c r="B93" s="6" t="s">
        <v>295</v>
      </c>
      <c r="C93" s="6" t="s">
        <v>141</v>
      </c>
      <c r="D93" s="6" t="s">
        <v>142</v>
      </c>
      <c r="E93" s="83" t="s">
        <v>296</v>
      </c>
      <c r="F93" s="77"/>
      <c r="G93" s="44" t="s">
        <v>297</v>
      </c>
      <c r="H93" s="9">
        <v>1.98</v>
      </c>
      <c r="I93" s="9">
        <f t="shared" si="2"/>
        <v>1.98</v>
      </c>
      <c r="N93" s="1"/>
    </row>
    <row r="94" spans="1:14" ht="14.25" customHeight="1" x14ac:dyDescent="0.35">
      <c r="A94" s="6">
        <v>1</v>
      </c>
      <c r="B94" s="6" t="s">
        <v>298</v>
      </c>
      <c r="C94" s="6" t="s">
        <v>141</v>
      </c>
      <c r="D94" s="6" t="s">
        <v>142</v>
      </c>
      <c r="E94" s="83" t="s">
        <v>299</v>
      </c>
      <c r="F94" s="77"/>
      <c r="G94" s="10" t="s">
        <v>300</v>
      </c>
      <c r="H94" s="9">
        <v>1.98</v>
      </c>
      <c r="I94" s="9">
        <f t="shared" si="2"/>
        <v>1.98</v>
      </c>
      <c r="N94" s="1"/>
    </row>
    <row r="95" spans="1:14" ht="14.25" customHeight="1" x14ac:dyDescent="0.35">
      <c r="A95" s="6">
        <v>4</v>
      </c>
      <c r="B95" s="6" t="s">
        <v>301</v>
      </c>
      <c r="C95" s="6" t="s">
        <v>141</v>
      </c>
      <c r="D95" s="6" t="s">
        <v>142</v>
      </c>
      <c r="E95" s="83" t="s">
        <v>302</v>
      </c>
      <c r="F95" s="77"/>
      <c r="G95" s="10" t="s">
        <v>303</v>
      </c>
      <c r="H95" s="9">
        <v>1.98</v>
      </c>
      <c r="I95" s="9">
        <f t="shared" si="2"/>
        <v>7.92</v>
      </c>
      <c r="N95" s="1"/>
    </row>
    <row r="96" spans="1:14" ht="14.25" customHeight="1" x14ac:dyDescent="0.35">
      <c r="A96" s="6">
        <v>1</v>
      </c>
      <c r="B96" s="6" t="s">
        <v>304</v>
      </c>
      <c r="C96" s="6" t="s">
        <v>41</v>
      </c>
      <c r="D96" s="6" t="s">
        <v>42</v>
      </c>
      <c r="E96" s="83" t="s">
        <v>305</v>
      </c>
      <c r="F96" s="77"/>
      <c r="G96" s="10" t="s">
        <v>306</v>
      </c>
      <c r="H96" s="9">
        <v>4.5999999999999996</v>
      </c>
      <c r="I96" s="9">
        <f t="shared" si="2"/>
        <v>4.5999999999999996</v>
      </c>
      <c r="N96" s="1"/>
    </row>
    <row r="97" spans="1:14" ht="14.25" customHeight="1" x14ac:dyDescent="0.35">
      <c r="A97" s="6">
        <v>1</v>
      </c>
      <c r="B97" s="6" t="s">
        <v>307</v>
      </c>
      <c r="C97" s="6" t="s">
        <v>141</v>
      </c>
      <c r="D97" s="6" t="s">
        <v>142</v>
      </c>
      <c r="E97" s="83" t="s">
        <v>308</v>
      </c>
      <c r="F97" s="77"/>
      <c r="G97" s="10" t="s">
        <v>309</v>
      </c>
      <c r="H97" s="9">
        <v>1.98</v>
      </c>
      <c r="I97" s="9">
        <f t="shared" si="2"/>
        <v>1.98</v>
      </c>
      <c r="N97" s="1"/>
    </row>
    <row r="98" spans="1:14" ht="14.25" customHeight="1" x14ac:dyDescent="0.35">
      <c r="A98" s="6">
        <v>1</v>
      </c>
      <c r="B98" s="6" t="s">
        <v>310</v>
      </c>
      <c r="C98" s="6" t="s">
        <v>310</v>
      </c>
      <c r="D98" s="6" t="s">
        <v>311</v>
      </c>
      <c r="E98" s="83" t="s">
        <v>312</v>
      </c>
      <c r="F98" s="77"/>
      <c r="G98" s="8" t="s">
        <v>313</v>
      </c>
      <c r="H98" s="9">
        <v>18.1936</v>
      </c>
      <c r="I98" s="9">
        <f t="shared" si="2"/>
        <v>18.1936</v>
      </c>
      <c r="N98" s="1"/>
    </row>
    <row r="99" spans="1:14" ht="14.25" customHeight="1" x14ac:dyDescent="0.35">
      <c r="A99" s="6">
        <v>1</v>
      </c>
      <c r="B99" s="6" t="s">
        <v>314</v>
      </c>
      <c r="C99" s="6" t="s">
        <v>314</v>
      </c>
      <c r="D99" s="6" t="s">
        <v>315</v>
      </c>
      <c r="E99" s="83" t="s">
        <v>316</v>
      </c>
      <c r="F99" s="77"/>
      <c r="G99" s="8" t="s">
        <v>317</v>
      </c>
      <c r="H99" s="9">
        <v>3.7595000000000001</v>
      </c>
      <c r="I99" s="9">
        <f t="shared" si="2"/>
        <v>3.7595000000000001</v>
      </c>
      <c r="N99" s="1"/>
    </row>
    <row r="100" spans="1:14" ht="14.25" customHeight="1" x14ac:dyDescent="0.35">
      <c r="A100" s="6">
        <v>3</v>
      </c>
      <c r="B100" s="6" t="s">
        <v>318</v>
      </c>
      <c r="C100" s="6" t="s">
        <v>318</v>
      </c>
      <c r="D100" s="6" t="s">
        <v>319</v>
      </c>
      <c r="E100" s="83" t="s">
        <v>320</v>
      </c>
      <c r="F100" s="77"/>
      <c r="G100" s="10" t="s">
        <v>321</v>
      </c>
      <c r="H100" s="9">
        <v>2.7</v>
      </c>
      <c r="I100" s="9">
        <f t="shared" si="2"/>
        <v>8.1000000000000014</v>
      </c>
      <c r="N100" s="1"/>
    </row>
    <row r="101" spans="1:14" ht="14.25" customHeight="1" x14ac:dyDescent="0.35">
      <c r="A101" s="6">
        <v>1</v>
      </c>
      <c r="B101" s="6" t="s">
        <v>322</v>
      </c>
      <c r="C101" s="6" t="s">
        <v>322</v>
      </c>
      <c r="D101" s="6" t="s">
        <v>322</v>
      </c>
      <c r="E101" s="83" t="s">
        <v>323</v>
      </c>
      <c r="F101" s="77"/>
      <c r="G101" s="8" t="s">
        <v>324</v>
      </c>
      <c r="H101" s="9">
        <v>17.8294</v>
      </c>
      <c r="I101" s="9">
        <f t="shared" si="2"/>
        <v>17.8294</v>
      </c>
      <c r="N101" s="1"/>
    </row>
    <row r="102" spans="1:14" ht="14.25" customHeight="1" x14ac:dyDescent="0.35">
      <c r="A102" s="6">
        <v>1</v>
      </c>
      <c r="B102" s="6" t="s">
        <v>325</v>
      </c>
      <c r="C102" s="6" t="s">
        <v>326</v>
      </c>
      <c r="D102" s="6" t="s">
        <v>327</v>
      </c>
      <c r="E102" s="83" t="s">
        <v>328</v>
      </c>
      <c r="F102" s="77"/>
      <c r="G102" s="8" t="s">
        <v>329</v>
      </c>
      <c r="H102" s="9">
        <v>14.555099999999999</v>
      </c>
      <c r="I102" s="9">
        <f t="shared" si="2"/>
        <v>14.555099999999999</v>
      </c>
      <c r="N102" s="1"/>
    </row>
    <row r="103" spans="1:14" ht="14.25" customHeight="1" x14ac:dyDescent="0.35">
      <c r="A103" s="6">
        <v>2</v>
      </c>
      <c r="B103" s="6" t="s">
        <v>228</v>
      </c>
      <c r="C103" s="6" t="s">
        <v>228</v>
      </c>
      <c r="D103" s="6" t="s">
        <v>229</v>
      </c>
      <c r="E103" s="83" t="s">
        <v>230</v>
      </c>
      <c r="F103" s="77"/>
      <c r="G103" s="8" t="s">
        <v>231</v>
      </c>
      <c r="H103" s="9">
        <v>13.5242</v>
      </c>
      <c r="I103" s="9">
        <f t="shared" si="2"/>
        <v>27.048400000000001</v>
      </c>
      <c r="N103" s="1"/>
    </row>
    <row r="104" spans="1:14" ht="14.25" customHeight="1" x14ac:dyDescent="0.35">
      <c r="A104" s="6">
        <v>1</v>
      </c>
      <c r="B104" s="6" t="s">
        <v>330</v>
      </c>
      <c r="C104" s="6" t="s">
        <v>330</v>
      </c>
      <c r="D104" s="6" t="s">
        <v>331</v>
      </c>
      <c r="E104" s="83" t="s">
        <v>332</v>
      </c>
      <c r="F104" s="77"/>
      <c r="G104" s="8" t="s">
        <v>333</v>
      </c>
      <c r="H104" s="9">
        <v>48.516199999999998</v>
      </c>
      <c r="I104" s="9">
        <f t="shared" si="2"/>
        <v>48.516199999999998</v>
      </c>
      <c r="N104" s="1"/>
    </row>
    <row r="105" spans="1:14" ht="14.25" customHeight="1" x14ac:dyDescent="0.35">
      <c r="A105" s="6">
        <v>2</v>
      </c>
      <c r="B105" s="6" t="s">
        <v>334</v>
      </c>
      <c r="C105" s="6" t="s">
        <v>334</v>
      </c>
      <c r="D105" s="6" t="s">
        <v>334</v>
      </c>
      <c r="E105" s="83" t="s">
        <v>335</v>
      </c>
      <c r="F105" s="77"/>
      <c r="G105" s="45" t="s">
        <v>336</v>
      </c>
      <c r="H105" s="9">
        <v>0</v>
      </c>
      <c r="I105" s="9">
        <f t="shared" si="2"/>
        <v>0</v>
      </c>
      <c r="N105" s="1"/>
    </row>
    <row r="106" spans="1:14" ht="14.25" customHeight="1" x14ac:dyDescent="0.35">
      <c r="A106" s="6">
        <v>1</v>
      </c>
      <c r="B106" s="6" t="s">
        <v>337</v>
      </c>
      <c r="C106" s="6" t="s">
        <v>337</v>
      </c>
      <c r="D106" s="6" t="s">
        <v>233</v>
      </c>
      <c r="E106" s="83" t="s">
        <v>338</v>
      </c>
      <c r="F106" s="77"/>
      <c r="G106" s="8" t="s">
        <v>339</v>
      </c>
      <c r="H106" s="9">
        <v>185.87780000000001</v>
      </c>
      <c r="I106" s="9">
        <f t="shared" si="2"/>
        <v>185.87780000000001</v>
      </c>
      <c r="N106" s="1"/>
    </row>
    <row r="107" spans="1:14" ht="14.25" customHeight="1" x14ac:dyDescent="0.35">
      <c r="A107" s="39">
        <v>1</v>
      </c>
      <c r="B107" s="39" t="s">
        <v>238</v>
      </c>
      <c r="C107" s="39" t="s">
        <v>238</v>
      </c>
      <c r="D107" s="39" t="s">
        <v>233</v>
      </c>
      <c r="E107" s="87" t="s">
        <v>340</v>
      </c>
      <c r="F107" s="77"/>
      <c r="G107" s="30" t="s">
        <v>240</v>
      </c>
      <c r="H107" s="9">
        <v>93.8</v>
      </c>
      <c r="I107" s="9">
        <f t="shared" si="2"/>
        <v>93.8</v>
      </c>
      <c r="N107" s="1"/>
    </row>
    <row r="108" spans="1:14" ht="14.25" customHeight="1" x14ac:dyDescent="0.35">
      <c r="A108" s="6">
        <v>1</v>
      </c>
      <c r="B108" s="6" t="s">
        <v>341</v>
      </c>
      <c r="C108" s="6" t="s">
        <v>78</v>
      </c>
      <c r="D108" s="6" t="s">
        <v>79</v>
      </c>
      <c r="E108" s="83" t="s">
        <v>342</v>
      </c>
      <c r="F108" s="77"/>
      <c r="G108" s="10" t="s">
        <v>343</v>
      </c>
      <c r="H108" s="9">
        <v>2</v>
      </c>
      <c r="I108" s="9">
        <f t="shared" si="2"/>
        <v>2</v>
      </c>
      <c r="N108" s="1"/>
    </row>
    <row r="109" spans="1:14" ht="14.25" customHeight="1" x14ac:dyDescent="0.35">
      <c r="A109" s="6">
        <v>4</v>
      </c>
      <c r="B109" s="6" t="s">
        <v>241</v>
      </c>
      <c r="C109" s="6" t="s">
        <v>241</v>
      </c>
      <c r="D109" s="6" t="s">
        <v>241</v>
      </c>
      <c r="E109" s="83" t="s">
        <v>344</v>
      </c>
      <c r="F109" s="77"/>
      <c r="G109" s="40" t="s">
        <v>243</v>
      </c>
      <c r="H109" s="9">
        <v>0.38719999999999999</v>
      </c>
      <c r="I109" s="9">
        <f t="shared" si="2"/>
        <v>1.5488</v>
      </c>
      <c r="N109" s="1"/>
    </row>
    <row r="110" spans="1:14" ht="14.25" customHeight="1" x14ac:dyDescent="0.35">
      <c r="A110" s="6">
        <v>1</v>
      </c>
      <c r="B110" s="6" t="s">
        <v>345</v>
      </c>
      <c r="C110" s="6" t="s">
        <v>345</v>
      </c>
      <c r="D110" s="6" t="s">
        <v>345</v>
      </c>
      <c r="E110" s="83" t="s">
        <v>346</v>
      </c>
      <c r="F110" s="77"/>
      <c r="G110" s="13" t="s">
        <v>347</v>
      </c>
      <c r="H110" s="9">
        <v>0.53239999999999998</v>
      </c>
      <c r="I110" s="9">
        <f t="shared" si="2"/>
        <v>0.53239999999999998</v>
      </c>
      <c r="N110" s="1"/>
    </row>
    <row r="111" spans="1:14" ht="14.25" customHeight="1" x14ac:dyDescent="0.35">
      <c r="A111" s="6">
        <v>2</v>
      </c>
      <c r="B111" s="6" t="s">
        <v>244</v>
      </c>
      <c r="C111" s="6" t="s">
        <v>244</v>
      </c>
      <c r="D111" s="6" t="s">
        <v>244</v>
      </c>
      <c r="E111" s="83" t="s">
        <v>348</v>
      </c>
      <c r="F111" s="77"/>
      <c r="G111" s="40" t="s">
        <v>246</v>
      </c>
      <c r="H111" s="9">
        <v>0.72599999999999998</v>
      </c>
      <c r="I111" s="9">
        <f t="shared" si="2"/>
        <v>1.452</v>
      </c>
      <c r="N111" s="1"/>
    </row>
    <row r="112" spans="1:14" ht="14.25" customHeight="1" x14ac:dyDescent="0.35">
      <c r="A112" s="6">
        <v>1</v>
      </c>
      <c r="B112" s="6" t="s">
        <v>349</v>
      </c>
      <c r="C112" s="6" t="s">
        <v>349</v>
      </c>
      <c r="D112" s="6" t="s">
        <v>349</v>
      </c>
      <c r="E112" s="83" t="s">
        <v>350</v>
      </c>
      <c r="F112" s="77"/>
      <c r="G112" s="13" t="s">
        <v>351</v>
      </c>
      <c r="H112" s="9">
        <v>1.089</v>
      </c>
      <c r="I112" s="9">
        <f t="shared" si="2"/>
        <v>1.089</v>
      </c>
      <c r="N112" s="1"/>
    </row>
    <row r="113" spans="1:14" ht="14.25" customHeight="1" x14ac:dyDescent="0.35">
      <c r="A113" s="6">
        <v>1</v>
      </c>
      <c r="B113" s="6" t="s">
        <v>352</v>
      </c>
      <c r="C113" s="6" t="s">
        <v>352</v>
      </c>
      <c r="D113" s="6" t="s">
        <v>352</v>
      </c>
      <c r="E113" s="83" t="s">
        <v>353</v>
      </c>
      <c r="F113" s="77"/>
      <c r="G113" s="13" t="s">
        <v>354</v>
      </c>
      <c r="H113" s="9">
        <v>0.60499999999999998</v>
      </c>
      <c r="I113" s="9">
        <f t="shared" si="2"/>
        <v>0.60499999999999998</v>
      </c>
      <c r="N113" s="1"/>
    </row>
    <row r="114" spans="1:14" ht="14.25" customHeight="1" x14ac:dyDescent="0.35">
      <c r="A114" s="6">
        <v>2</v>
      </c>
      <c r="B114" s="6" t="s">
        <v>247</v>
      </c>
      <c r="C114" s="6" t="s">
        <v>247</v>
      </c>
      <c r="D114" s="6" t="s">
        <v>247</v>
      </c>
      <c r="E114" s="83" t="s">
        <v>355</v>
      </c>
      <c r="F114" s="77"/>
      <c r="G114" s="13" t="s">
        <v>249</v>
      </c>
      <c r="H114" s="9">
        <v>0.72599999999999998</v>
      </c>
      <c r="I114" s="9">
        <f t="shared" si="2"/>
        <v>1.452</v>
      </c>
      <c r="N114" s="1"/>
    </row>
    <row r="115" spans="1:14" ht="14.25" customHeight="1" x14ac:dyDescent="0.35">
      <c r="A115" s="6">
        <v>1</v>
      </c>
      <c r="B115" s="6" t="s">
        <v>103</v>
      </c>
      <c r="C115" s="6" t="s">
        <v>103</v>
      </c>
      <c r="D115" s="6" t="s">
        <v>103</v>
      </c>
      <c r="E115" s="83" t="s">
        <v>356</v>
      </c>
      <c r="F115" s="77"/>
      <c r="G115" s="40" t="s">
        <v>105</v>
      </c>
      <c r="H115" s="9">
        <v>8.1069999999999993</v>
      </c>
      <c r="I115" s="9">
        <f t="shared" si="2"/>
        <v>8.1069999999999993</v>
      </c>
      <c r="N115" s="1"/>
    </row>
    <row r="116" spans="1:14" ht="14.25" customHeight="1" x14ac:dyDescent="0.35">
      <c r="A116" s="6">
        <v>1</v>
      </c>
      <c r="B116" s="6" t="s">
        <v>357</v>
      </c>
      <c r="C116" s="6" t="s">
        <v>357</v>
      </c>
      <c r="D116" s="6" t="s">
        <v>358</v>
      </c>
      <c r="E116" s="83" t="s">
        <v>359</v>
      </c>
      <c r="F116" s="77"/>
      <c r="G116" s="8" t="s">
        <v>360</v>
      </c>
      <c r="H116" s="9">
        <v>8.5510999999999999</v>
      </c>
      <c r="I116" s="9">
        <f t="shared" si="2"/>
        <v>8.5510999999999999</v>
      </c>
      <c r="N116" s="1"/>
    </row>
    <row r="117" spans="1:14" ht="14.25" customHeight="1" x14ac:dyDescent="0.35">
      <c r="A117" s="6">
        <v>3</v>
      </c>
      <c r="B117" s="6" t="s">
        <v>251</v>
      </c>
      <c r="C117" s="6" t="s">
        <v>251</v>
      </c>
      <c r="D117" s="6" t="s">
        <v>251</v>
      </c>
      <c r="E117" s="83" t="s">
        <v>361</v>
      </c>
      <c r="F117" s="77"/>
      <c r="G117" s="46" t="s">
        <v>253</v>
      </c>
      <c r="H117" s="9">
        <v>75.36</v>
      </c>
      <c r="I117" s="9">
        <f t="shared" si="2"/>
        <v>226.07999999999998</v>
      </c>
      <c r="N117" s="1"/>
    </row>
    <row r="118" spans="1:14" ht="14.25" customHeight="1" x14ac:dyDescent="0.35">
      <c r="A118" s="6">
        <v>1</v>
      </c>
      <c r="B118" s="6" t="s">
        <v>137</v>
      </c>
      <c r="C118" s="6" t="s">
        <v>137</v>
      </c>
      <c r="D118" s="6" t="s">
        <v>137</v>
      </c>
      <c r="E118" s="83" t="s">
        <v>362</v>
      </c>
      <c r="F118" s="77"/>
      <c r="G118" s="10" t="s">
        <v>139</v>
      </c>
      <c r="H118" s="9">
        <v>1.98</v>
      </c>
      <c r="I118" s="9">
        <f t="shared" si="2"/>
        <v>1.98</v>
      </c>
      <c r="N118" s="1"/>
    </row>
    <row r="119" spans="1:14" ht="14.25" customHeight="1" x14ac:dyDescent="0.35">
      <c r="A119" s="6">
        <v>1</v>
      </c>
      <c r="B119" s="6" t="s">
        <v>363</v>
      </c>
      <c r="C119" s="6" t="s">
        <v>363</v>
      </c>
      <c r="D119" s="6" t="s">
        <v>364</v>
      </c>
      <c r="E119" s="83" t="s">
        <v>365</v>
      </c>
      <c r="F119" s="77"/>
      <c r="G119" s="8" t="s">
        <v>366</v>
      </c>
      <c r="H119" s="9">
        <v>329.91</v>
      </c>
      <c r="I119" s="9">
        <f t="shared" si="2"/>
        <v>329.91</v>
      </c>
      <c r="N119" s="1"/>
    </row>
    <row r="120" spans="1:14" ht="14.25" customHeight="1" x14ac:dyDescent="0.35">
      <c r="A120" s="15">
        <v>1</v>
      </c>
      <c r="B120" s="9" t="s">
        <v>367</v>
      </c>
      <c r="C120" s="9"/>
      <c r="D120" s="9"/>
      <c r="E120" s="81" t="s">
        <v>368</v>
      </c>
      <c r="F120" s="78"/>
      <c r="G120" s="16" t="s">
        <v>132</v>
      </c>
      <c r="H120" s="9">
        <v>1013.6</v>
      </c>
      <c r="I120" s="9">
        <f t="shared" si="2"/>
        <v>1013.6</v>
      </c>
      <c r="J120" s="17" t="s">
        <v>133</v>
      </c>
      <c r="K120" s="18">
        <f>SUM(I76:I120)</f>
        <v>2294.4244000000003</v>
      </c>
      <c r="L120" s="19" t="s">
        <v>134</v>
      </c>
      <c r="N120" s="1"/>
    </row>
    <row r="121" spans="1:14" ht="14.25" customHeight="1" x14ac:dyDescent="0.35">
      <c r="N121" s="1"/>
    </row>
    <row r="122" spans="1:14" ht="14.25" customHeight="1" x14ac:dyDescent="0.35">
      <c r="A122" s="74" t="s">
        <v>369</v>
      </c>
      <c r="B122" s="75"/>
      <c r="C122" s="75"/>
      <c r="D122" s="75"/>
      <c r="E122" s="75"/>
      <c r="F122" s="75"/>
      <c r="G122" s="75"/>
      <c r="H122" s="75"/>
      <c r="I122" s="76"/>
      <c r="N122" s="1"/>
    </row>
    <row r="123" spans="1:14" ht="14.25" customHeight="1" x14ac:dyDescent="0.3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3" t="s">
        <v>6</v>
      </c>
      <c r="G123" s="4" t="s">
        <v>7</v>
      </c>
      <c r="H123" s="5"/>
      <c r="I123" s="5"/>
      <c r="N123" s="1"/>
    </row>
    <row r="124" spans="1:14" ht="14.25" customHeight="1" x14ac:dyDescent="0.35">
      <c r="A124" s="6">
        <v>6</v>
      </c>
      <c r="B124" s="6" t="s">
        <v>256</v>
      </c>
      <c r="C124" s="6" t="s">
        <v>31</v>
      </c>
      <c r="D124" s="6" t="s">
        <v>32</v>
      </c>
      <c r="E124" s="83" t="s">
        <v>370</v>
      </c>
      <c r="F124" s="77"/>
      <c r="G124" s="10" t="s">
        <v>162</v>
      </c>
      <c r="H124" s="9">
        <v>2.5</v>
      </c>
      <c r="I124" s="9">
        <f t="shared" ref="I124:I129" si="3">H124*A124</f>
        <v>15</v>
      </c>
      <c r="N124" s="1"/>
    </row>
    <row r="125" spans="1:14" ht="14.25" customHeight="1" x14ac:dyDescent="0.35">
      <c r="A125" s="6">
        <v>6</v>
      </c>
      <c r="B125" s="6" t="s">
        <v>163</v>
      </c>
      <c r="C125" s="6" t="s">
        <v>164</v>
      </c>
      <c r="D125" s="6" t="s">
        <v>165</v>
      </c>
      <c r="E125" s="83" t="s">
        <v>371</v>
      </c>
      <c r="F125" s="77"/>
      <c r="G125" s="10" t="s">
        <v>167</v>
      </c>
      <c r="H125" s="9">
        <v>1.6</v>
      </c>
      <c r="I125" s="9">
        <f t="shared" si="3"/>
        <v>9.6000000000000014</v>
      </c>
      <c r="N125" s="1"/>
    </row>
    <row r="126" spans="1:14" ht="14.25" customHeight="1" x14ac:dyDescent="0.35">
      <c r="A126" s="6">
        <v>6</v>
      </c>
      <c r="B126" s="6" t="s">
        <v>372</v>
      </c>
      <c r="C126" s="6" t="s">
        <v>31</v>
      </c>
      <c r="D126" s="6" t="s">
        <v>32</v>
      </c>
      <c r="E126" s="83" t="s">
        <v>373</v>
      </c>
      <c r="F126" s="77"/>
      <c r="G126" s="10" t="s">
        <v>374</v>
      </c>
      <c r="H126" s="9">
        <v>2.5</v>
      </c>
      <c r="I126" s="9">
        <f t="shared" si="3"/>
        <v>15</v>
      </c>
      <c r="N126" s="1"/>
    </row>
    <row r="127" spans="1:14" ht="14.25" customHeight="1" x14ac:dyDescent="0.35">
      <c r="A127" s="6">
        <v>6</v>
      </c>
      <c r="B127" s="6" t="s">
        <v>375</v>
      </c>
      <c r="C127" s="6" t="s">
        <v>375</v>
      </c>
      <c r="D127" s="6" t="s">
        <v>375</v>
      </c>
      <c r="E127" s="83" t="s">
        <v>376</v>
      </c>
      <c r="F127" s="77"/>
      <c r="G127" s="10" t="s">
        <v>377</v>
      </c>
      <c r="H127" s="9">
        <v>3.2</v>
      </c>
      <c r="I127" s="9">
        <f t="shared" si="3"/>
        <v>19.200000000000003</v>
      </c>
      <c r="N127" s="1"/>
    </row>
    <row r="128" spans="1:14" ht="14.25" customHeight="1" x14ac:dyDescent="0.35">
      <c r="A128" s="6">
        <v>1</v>
      </c>
      <c r="B128" s="6" t="s">
        <v>247</v>
      </c>
      <c r="C128" s="6" t="s">
        <v>247</v>
      </c>
      <c r="D128" s="6" t="s">
        <v>247</v>
      </c>
      <c r="E128" s="83" t="s">
        <v>378</v>
      </c>
      <c r="F128" s="77"/>
      <c r="G128" s="13" t="s">
        <v>249</v>
      </c>
      <c r="H128" s="9">
        <v>0.72599999999999998</v>
      </c>
      <c r="I128" s="9">
        <f t="shared" si="3"/>
        <v>0.72599999999999998</v>
      </c>
      <c r="N128" s="1"/>
    </row>
    <row r="129" spans="1:14" ht="14.25" customHeight="1" x14ac:dyDescent="0.35">
      <c r="A129" s="15">
        <v>1</v>
      </c>
      <c r="B129" s="9" t="s">
        <v>379</v>
      </c>
      <c r="C129" s="9"/>
      <c r="D129" s="9"/>
      <c r="E129" s="81" t="s">
        <v>380</v>
      </c>
      <c r="F129" s="78"/>
      <c r="G129" s="47" t="s">
        <v>381</v>
      </c>
      <c r="H129" s="9">
        <v>132.19999999999999</v>
      </c>
      <c r="I129" s="9">
        <f t="shared" si="3"/>
        <v>132.19999999999999</v>
      </c>
      <c r="J129" s="17" t="s">
        <v>133</v>
      </c>
      <c r="K129" s="18">
        <f>SUM(I124:I129)</f>
        <v>191.726</v>
      </c>
      <c r="L129" s="19" t="s">
        <v>134</v>
      </c>
      <c r="N129" s="1"/>
    </row>
    <row r="130" spans="1:14" ht="14.25" customHeight="1" x14ac:dyDescent="0.35">
      <c r="N130" s="1"/>
    </row>
    <row r="131" spans="1:14" ht="14.25" customHeight="1" x14ac:dyDescent="0.35">
      <c r="A131" s="74" t="s">
        <v>382</v>
      </c>
      <c r="B131" s="75"/>
      <c r="C131" s="75"/>
      <c r="D131" s="75"/>
      <c r="E131" s="75"/>
      <c r="F131" s="75"/>
      <c r="G131" s="75"/>
      <c r="H131" s="75"/>
      <c r="I131" s="76"/>
      <c r="N131" s="1"/>
    </row>
    <row r="132" spans="1:14" ht="14.25" customHeight="1" x14ac:dyDescent="0.3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  <c r="F132" s="3" t="s">
        <v>6</v>
      </c>
      <c r="G132" s="4" t="s">
        <v>7</v>
      </c>
      <c r="H132" s="5"/>
      <c r="I132" s="5"/>
      <c r="N132" s="1"/>
    </row>
    <row r="133" spans="1:14" ht="14.25" customHeight="1" x14ac:dyDescent="0.35">
      <c r="A133" s="6">
        <v>5</v>
      </c>
      <c r="B133" s="6" t="s">
        <v>383</v>
      </c>
      <c r="C133" s="6" t="s">
        <v>384</v>
      </c>
      <c r="D133" s="6" t="s">
        <v>385</v>
      </c>
      <c r="E133" s="83" t="s">
        <v>386</v>
      </c>
      <c r="F133" s="77"/>
      <c r="G133" s="48" t="str">
        <f ca="1">IFERROR(__xludf.DUMMYFUNCTION("CONCATENATE(""http://www.hezkyden.cz/shop/konektory-xh"",MID(B133,FIND(CHAR(160),SUBSTITUTE(B133,"" "",CHAR(160),2)) + 1,FIND(CHAR(160),SUBSTITUTE(B133,"" "",CHAR(160),3)) - 1 - (FIND(CHAR(160),SUBSTITUTE(B133,"" "",CHAR(160),2)))),MID(C133,FIND(""."",C13"&amp;"3) + 1,FIND(CHAR(160),SUBSTITUTE(C133,"" "",CHAR(160),7)) - 1 - (FIND(""."",C133))),""-"",RIGHT(C133,LEN(C133) - 43),""-kabelem/?attribute_pa_"",REGEXEXTRACT(B133,""[A-Za-z]+""),""="",LEFT(B133,FIND("" "",B133) - 1),REGEXEXTRACT(B133,""[A-Za-z]+""))"),"http://www.hezkyden.cz/shop/konektory-xh200mm-s-kabelem/?attribute_pa_pin=2pin")</f>
        <v>http://www.hezkyden.cz/shop/konektory-xh200mm-s-kabelem/?attribute_pa_pin=2pin</v>
      </c>
      <c r="H133" s="9">
        <v>5</v>
      </c>
      <c r="I133" s="9">
        <f t="shared" ref="I133:I141" si="4">H133*A133</f>
        <v>25</v>
      </c>
      <c r="N133" s="1"/>
    </row>
    <row r="134" spans="1:14" ht="14.25" customHeight="1" x14ac:dyDescent="0.35">
      <c r="A134" s="6">
        <v>1</v>
      </c>
      <c r="B134" s="6" t="s">
        <v>387</v>
      </c>
      <c r="C134" s="6" t="s">
        <v>388</v>
      </c>
      <c r="D134" s="6" t="s">
        <v>385</v>
      </c>
      <c r="E134" s="83" t="s">
        <v>389</v>
      </c>
      <c r="F134" s="77"/>
      <c r="G134" s="48" t="str">
        <f ca="1">IFERROR(__xludf.DUMMYFUNCTION("CONCATENATE(""http://www.hezkyden.cz/shop/konektory-xh"",MID(B134,FIND(CHAR(160),SUBSTITUTE(B134,"" "",CHAR(160),2)) + 1,FIND(CHAR(160),SUBSTITUTE(B134,"" "",CHAR(160),3)) - 1 - (FIND(CHAR(160),SUBSTITUTE(B134,"" "",CHAR(160),2)))),MID(C134,FIND(""."",C13"&amp;"4) + 1,FIND(CHAR(160),SUBSTITUTE(C134,"" "",CHAR(160),7)) - 1 - (FIND(""."",C134))),""-"",RIGHT(C134,LEN(C134) - 43),""-kabelem/?attribute_pa_"",REGEXEXTRACT(B134,""[A-Za-z]+""),""="",LEFT(B134,FIND("" "",B134) - 1),REGEXEXTRACT(B134,""[A-Za-z]+""))"),"http://www.hezkyden.cz/shop/konektory-xh200mm-s-kabelem/?attribute_pa_pin=3pin")</f>
        <v>http://www.hezkyden.cz/shop/konektory-xh200mm-s-kabelem/?attribute_pa_pin=3pin</v>
      </c>
      <c r="H134" s="9">
        <v>8</v>
      </c>
      <c r="I134" s="9">
        <f t="shared" si="4"/>
        <v>8</v>
      </c>
      <c r="N134" s="1"/>
    </row>
    <row r="135" spans="1:14" ht="14.25" customHeight="1" x14ac:dyDescent="0.35">
      <c r="A135" s="6">
        <v>2</v>
      </c>
      <c r="B135" s="6" t="s">
        <v>390</v>
      </c>
      <c r="C135" s="6" t="s">
        <v>391</v>
      </c>
      <c r="D135" s="6" t="s">
        <v>385</v>
      </c>
      <c r="E135" s="83" t="s">
        <v>392</v>
      </c>
      <c r="F135" s="77"/>
      <c r="G135" s="48" t="str">
        <f ca="1">IFERROR(__xludf.DUMMYFUNCTION("CONCATENATE(""http://www.hezkyden.cz/shop/konektory-xh"",MID(B135,FIND(CHAR(160),SUBSTITUTE(B135,"" "",CHAR(160),2)) + 1,FIND(CHAR(160),SUBSTITUTE(B135,"" "",CHAR(160),3)) - 1 - (FIND(CHAR(160),SUBSTITUTE(B135,"" "",CHAR(160),2)))),MID(C135,FIND(""."",C13"&amp;"5) + 1,FIND(CHAR(160),SUBSTITUTE(C135,"" "",CHAR(160),7)) - 1 - (FIND(""."",C135))),""-"",RIGHT(C135,LEN(C135) - 43),""-kabelem/?attribute_pa_"",REGEXEXTRACT(B135,""[A-Za-z]+""),""="",LEFT(B135,FIND("" "",B135) - 1),REGEXEXTRACT(B135,""[A-Za-z]+""))"),"http://www.hezkyden.cz/shop/konektory-xh200mm-s-kabelem/?attribute_pa_pin=4pin")</f>
        <v>http://www.hezkyden.cz/shop/konektory-xh200mm-s-kabelem/?attribute_pa_pin=4pin</v>
      </c>
      <c r="H135" s="9">
        <v>10</v>
      </c>
      <c r="I135" s="9">
        <f t="shared" si="4"/>
        <v>20</v>
      </c>
      <c r="N135" s="1"/>
    </row>
    <row r="136" spans="1:14" ht="14.25" customHeight="1" x14ac:dyDescent="0.35">
      <c r="A136" s="6">
        <v>1</v>
      </c>
      <c r="B136" s="7" t="s">
        <v>393</v>
      </c>
      <c r="C136" s="6" t="s">
        <v>394</v>
      </c>
      <c r="D136" s="6" t="s">
        <v>385</v>
      </c>
      <c r="E136" s="83" t="s">
        <v>395</v>
      </c>
      <c r="F136" s="77"/>
      <c r="G136" s="49" t="str">
        <f ca="1">IFERROR(__xludf.DUMMYFUNCTION("CONCATENATE(""http://www.hezkyden.cz/shop/konektory-xh"",MID(B136,FIND(CHAR(160),SUBSTITUTE(B136,"" "",CHAR(160),2)) + 1,FIND(CHAR(160),SUBSTITUTE(B136,"" "",CHAR(160),3)) - 1 - (FIND(CHAR(160),SUBSTITUTE(B136,"" "",CHAR(160),2)))),MID(C136,FIND(""."",C13"&amp;"6) + 1,FIND(CHAR(160),SUBSTITUTE(C136,"" "",CHAR(160),7)) - 1 - (FIND(""."",C136))),""-"",RIGHT(C136,LEN(C136) - 43),""-kabelem/?attribute_pa_"",REGEXEXTRACT(B136,""[A-Za-z]+""),""="",LEFT(B136,FIND("" "",B136) - 1),REGEXEXTRACT(B136,""[A-Za-z]+""))"),"http://www.hezkyden.cz/shop/konektory-xh200mm-s-kabelem/?attribute_pa_pin=6pin")</f>
        <v>http://www.hezkyden.cz/shop/konektory-xh200mm-s-kabelem/?attribute_pa_pin=6pin</v>
      </c>
      <c r="H136" s="9">
        <v>15</v>
      </c>
      <c r="I136" s="9">
        <f t="shared" si="4"/>
        <v>15</v>
      </c>
      <c r="N136" s="1"/>
    </row>
    <row r="137" spans="1:14" ht="14.25" customHeight="1" x14ac:dyDescent="0.35">
      <c r="A137" s="6">
        <v>1</v>
      </c>
      <c r="B137" s="50" t="s">
        <v>396</v>
      </c>
      <c r="C137" s="6" t="s">
        <v>397</v>
      </c>
      <c r="D137" s="6" t="s">
        <v>385</v>
      </c>
      <c r="E137" s="83" t="s">
        <v>398</v>
      </c>
      <c r="F137" s="77"/>
      <c r="G137" s="49" t="str">
        <f ca="1">IFERROR(__xludf.DUMMYFUNCTION("CONCATENATE(""http://www.hezkyden.cz/shop/konektory-xh"",MID(B137,FIND(CHAR(160),SUBSTITUTE(B137,"" "",CHAR(160),2)) + 1,FIND(CHAR(160),SUBSTITUTE(B137,"" "",CHAR(160),3)) - 1 - (FIND(CHAR(160),SUBSTITUTE(B137,"" "",CHAR(160),2)))),MID(C137,FIND(""."",C13"&amp;"7) + 1,FIND(CHAR(160),SUBSTITUTE(C137,"" "",CHAR(160),7)) - 1 - (FIND(""."",C137))),""-"",RIGHT(C137,LEN(C137) - 43),""-kabelem/?attribute_pa_"",REGEXEXTRACT(B137,""[A-Za-z]+""),""="",LEFT(B137,FIND("" "",B137) - 1),REGEXEXTRACT(B137,""[A-Za-z]+""))"),"http://www.hezkyden.cz/shop/konektory-xh200mm-s-kabelem/?attribute_pa_pin=7pin")</f>
        <v>http://www.hezkyden.cz/shop/konektory-xh200mm-s-kabelem/?attribute_pa_pin=7pin</v>
      </c>
      <c r="H137" s="9">
        <v>18</v>
      </c>
      <c r="I137" s="9">
        <f t="shared" si="4"/>
        <v>18</v>
      </c>
      <c r="N137" s="1"/>
    </row>
    <row r="138" spans="1:14" ht="14.25" customHeight="1" x14ac:dyDescent="0.35">
      <c r="A138" s="6">
        <v>3</v>
      </c>
      <c r="B138" s="50" t="s">
        <v>399</v>
      </c>
      <c r="C138" s="6" t="s">
        <v>400</v>
      </c>
      <c r="D138" s="6" t="s">
        <v>385</v>
      </c>
      <c r="E138" s="83" t="s">
        <v>401</v>
      </c>
      <c r="F138" s="77"/>
      <c r="G138" s="49" t="str">
        <f ca="1">IFERROR(__xludf.DUMMYFUNCTION("CONCATENATE(""http://www.hezkyden.cz/shop/konektory-xh"",MID(B138,FIND(CHAR(160),SUBSTITUTE(B138,"" "",CHAR(160),2)) + 1,FIND(CHAR(160),SUBSTITUTE(B138,"" "",CHAR(160),3)) - 1 - (FIND(CHAR(160),SUBSTITUTE(B138,"" "",CHAR(160),2)))),MID(C138,FIND(""."",C13"&amp;"8) + 1,FIND(CHAR(160),SUBSTITUTE(C138,"" "",CHAR(160),7)) - 1 - (FIND(""."",C138))),""-"",RIGHT(C138,LEN(C138) - 43),""-kabelem/?attribute_pa_"",REGEXEXTRACT(B138,""[A-Za-z]+""),""="",LEFT(B138,FIND("" "",B138) - 1),REGEXEXTRACT(B138,""[A-Za-z]+""))"),"http://www.hezkyden.cz/shop/konektory-xh200mm-s-kabelem/?attribute_pa_pin=8pin")</f>
        <v>http://www.hezkyden.cz/shop/konektory-xh200mm-s-kabelem/?attribute_pa_pin=8pin</v>
      </c>
      <c r="H138" s="9">
        <v>20</v>
      </c>
      <c r="I138" s="9">
        <f t="shared" si="4"/>
        <v>60</v>
      </c>
      <c r="N138" s="1"/>
    </row>
    <row r="139" spans="1:14" ht="14.25" customHeight="1" x14ac:dyDescent="0.35">
      <c r="A139" s="6">
        <v>2</v>
      </c>
      <c r="B139" s="6" t="s">
        <v>402</v>
      </c>
      <c r="C139" s="6" t="s">
        <v>403</v>
      </c>
      <c r="D139" s="6" t="s">
        <v>385</v>
      </c>
      <c r="E139" s="83" t="s">
        <v>404</v>
      </c>
      <c r="F139" s="77"/>
      <c r="G139" s="48" t="s">
        <v>405</v>
      </c>
      <c r="H139" s="9">
        <v>75</v>
      </c>
      <c r="I139" s="9">
        <f t="shared" si="4"/>
        <v>150</v>
      </c>
      <c r="N139" s="1"/>
    </row>
    <row r="140" spans="1:14" ht="14.25" customHeight="1" x14ac:dyDescent="0.35">
      <c r="A140" s="6">
        <v>1</v>
      </c>
      <c r="B140" s="6" t="s">
        <v>406</v>
      </c>
      <c r="C140" s="6" t="s">
        <v>407</v>
      </c>
      <c r="D140" s="6" t="s">
        <v>385</v>
      </c>
      <c r="E140" s="83" t="s">
        <v>408</v>
      </c>
      <c r="F140" s="77"/>
      <c r="G140" s="48" t="s">
        <v>409</v>
      </c>
      <c r="H140" s="9">
        <v>85</v>
      </c>
      <c r="I140" s="9">
        <f t="shared" si="4"/>
        <v>85</v>
      </c>
      <c r="N140" s="1"/>
    </row>
    <row r="141" spans="1:14" ht="14.25" customHeight="1" x14ac:dyDescent="0.35">
      <c r="A141" s="51">
        <v>1</v>
      </c>
      <c r="B141" s="52" t="s">
        <v>410</v>
      </c>
      <c r="C141" s="52" t="s">
        <v>410</v>
      </c>
      <c r="D141" s="52" t="s">
        <v>410</v>
      </c>
      <c r="E141" s="91" t="s">
        <v>411</v>
      </c>
      <c r="F141" s="90"/>
      <c r="G141" s="53" t="s">
        <v>412</v>
      </c>
      <c r="H141" s="54">
        <v>363</v>
      </c>
      <c r="I141" s="54">
        <f t="shared" si="4"/>
        <v>363</v>
      </c>
      <c r="J141" s="17" t="s">
        <v>133</v>
      </c>
      <c r="K141" s="18">
        <f>SUM(I133:I141)</f>
        <v>744</v>
      </c>
      <c r="L141" s="19" t="s">
        <v>134</v>
      </c>
      <c r="N141" s="1"/>
    </row>
    <row r="142" spans="1:14" ht="14.25" customHeight="1" x14ac:dyDescent="0.35">
      <c r="A142" s="55"/>
      <c r="B142" s="55"/>
      <c r="C142" s="55"/>
      <c r="D142" s="55"/>
      <c r="E142" s="55"/>
      <c r="F142" s="55"/>
      <c r="G142" s="56"/>
      <c r="H142" s="56"/>
      <c r="I142" s="56"/>
      <c r="N142" s="1"/>
    </row>
    <row r="143" spans="1:14" ht="14.25" customHeight="1" x14ac:dyDescent="0.35">
      <c r="A143" s="74" t="s">
        <v>413</v>
      </c>
      <c r="B143" s="75"/>
      <c r="C143" s="75"/>
      <c r="D143" s="75"/>
      <c r="E143" s="75"/>
      <c r="F143" s="75"/>
      <c r="G143" s="75"/>
      <c r="H143" s="75"/>
      <c r="I143" s="76"/>
      <c r="N143" s="1"/>
    </row>
    <row r="144" spans="1:14" ht="14.25" customHeight="1" x14ac:dyDescent="0.35">
      <c r="A144" s="2" t="s">
        <v>1</v>
      </c>
      <c r="B144" s="2" t="s">
        <v>2</v>
      </c>
      <c r="C144" s="2" t="s">
        <v>3</v>
      </c>
      <c r="D144" s="2" t="s">
        <v>4</v>
      </c>
      <c r="E144" s="2" t="s">
        <v>5</v>
      </c>
      <c r="F144" s="3" t="s">
        <v>6</v>
      </c>
      <c r="G144" s="4" t="s">
        <v>7</v>
      </c>
      <c r="H144" s="5"/>
      <c r="I144" s="5"/>
      <c r="N144" s="1"/>
    </row>
    <row r="145" spans="1:14" ht="14.25" customHeight="1" x14ac:dyDescent="0.35">
      <c r="A145" s="7">
        <v>1</v>
      </c>
      <c r="B145" s="57" t="s">
        <v>414</v>
      </c>
      <c r="C145" s="57" t="s">
        <v>414</v>
      </c>
      <c r="D145" s="57" t="s">
        <v>414</v>
      </c>
      <c r="E145" s="89" t="s">
        <v>415</v>
      </c>
      <c r="F145" s="77"/>
      <c r="G145" s="11" t="s">
        <v>416</v>
      </c>
      <c r="H145" s="9">
        <v>17</v>
      </c>
      <c r="I145" s="9">
        <f t="shared" ref="I145:I166" si="5">H145*A145</f>
        <v>17</v>
      </c>
      <c r="N145" s="1"/>
    </row>
    <row r="146" spans="1:14" ht="14.25" customHeight="1" x14ac:dyDescent="0.35">
      <c r="A146" s="7">
        <v>1</v>
      </c>
      <c r="B146" s="7" t="s">
        <v>417</v>
      </c>
      <c r="C146" s="7" t="s">
        <v>417</v>
      </c>
      <c r="D146" s="7" t="s">
        <v>417</v>
      </c>
      <c r="E146" s="89" t="s">
        <v>418</v>
      </c>
      <c r="F146" s="77"/>
      <c r="G146" s="58" t="s">
        <v>419</v>
      </c>
      <c r="H146" s="9">
        <v>838</v>
      </c>
      <c r="I146" s="9">
        <f t="shared" si="5"/>
        <v>838</v>
      </c>
      <c r="N146" s="1"/>
    </row>
    <row r="147" spans="1:14" ht="14.25" customHeight="1" x14ac:dyDescent="0.35">
      <c r="A147" s="7">
        <v>1</v>
      </c>
      <c r="B147" s="7" t="s">
        <v>420</v>
      </c>
      <c r="C147" s="7" t="s">
        <v>421</v>
      </c>
      <c r="D147" s="7" t="s">
        <v>420</v>
      </c>
      <c r="E147" s="89" t="s">
        <v>422</v>
      </c>
      <c r="F147" s="77"/>
      <c r="G147" s="59" t="s">
        <v>423</v>
      </c>
      <c r="H147" s="9">
        <v>91</v>
      </c>
      <c r="I147" s="9">
        <f t="shared" si="5"/>
        <v>91</v>
      </c>
      <c r="N147" s="1"/>
    </row>
    <row r="148" spans="1:14" ht="14.25" customHeight="1" x14ac:dyDescent="0.35">
      <c r="A148" s="7">
        <v>1</v>
      </c>
      <c r="B148" s="7" t="s">
        <v>424</v>
      </c>
      <c r="C148" s="7" t="s">
        <v>424</v>
      </c>
      <c r="D148" s="7" t="s">
        <v>424</v>
      </c>
      <c r="E148" s="94" t="s">
        <v>425</v>
      </c>
      <c r="F148" s="77"/>
      <c r="G148" s="11" t="s">
        <v>426</v>
      </c>
      <c r="H148" s="9">
        <v>103</v>
      </c>
      <c r="I148" s="9">
        <f t="shared" si="5"/>
        <v>103</v>
      </c>
      <c r="N148" s="1"/>
    </row>
    <row r="149" spans="1:14" ht="14.25" customHeight="1" x14ac:dyDescent="0.35">
      <c r="A149" s="9">
        <v>2</v>
      </c>
      <c r="B149" s="60" t="s">
        <v>427</v>
      </c>
      <c r="C149" s="60" t="s">
        <v>427</v>
      </c>
      <c r="D149" s="60" t="s">
        <v>427</v>
      </c>
      <c r="E149" s="95" t="s">
        <v>427</v>
      </c>
      <c r="F149" s="78"/>
      <c r="G149" s="48" t="s">
        <v>428</v>
      </c>
      <c r="H149" s="9">
        <v>10</v>
      </c>
      <c r="I149" s="9">
        <f t="shared" si="5"/>
        <v>20</v>
      </c>
      <c r="N149" s="1"/>
    </row>
    <row r="150" spans="1:14" ht="14.25" customHeight="1" x14ac:dyDescent="0.35">
      <c r="A150" s="9">
        <v>4</v>
      </c>
      <c r="B150" s="9" t="s">
        <v>429</v>
      </c>
      <c r="C150" s="9" t="s">
        <v>429</v>
      </c>
      <c r="D150" s="9" t="s">
        <v>429</v>
      </c>
      <c r="E150" s="81" t="s">
        <v>429</v>
      </c>
      <c r="F150" s="78"/>
      <c r="G150" s="13" t="s">
        <v>430</v>
      </c>
      <c r="H150" s="9">
        <v>3.2669999999999999</v>
      </c>
      <c r="I150" s="9">
        <f t="shared" si="5"/>
        <v>13.068</v>
      </c>
      <c r="N150" s="1"/>
    </row>
    <row r="151" spans="1:14" ht="14.25" customHeight="1" x14ac:dyDescent="0.35">
      <c r="A151" s="15">
        <v>16</v>
      </c>
      <c r="B151" s="15" t="s">
        <v>431</v>
      </c>
      <c r="C151" s="15" t="s">
        <v>431</v>
      </c>
      <c r="D151" s="15" t="s">
        <v>431</v>
      </c>
      <c r="E151" s="88" t="s">
        <v>431</v>
      </c>
      <c r="F151" s="78"/>
      <c r="G151" s="61" t="s">
        <v>432</v>
      </c>
      <c r="H151" s="23">
        <v>0.96799999999999997</v>
      </c>
      <c r="I151" s="23">
        <f t="shared" si="5"/>
        <v>15.488</v>
      </c>
      <c r="N151" s="1"/>
    </row>
    <row r="152" spans="1:14" ht="14.25" customHeight="1" x14ac:dyDescent="0.35">
      <c r="A152" s="15">
        <v>66</v>
      </c>
      <c r="B152" s="15" t="s">
        <v>433</v>
      </c>
      <c r="C152" s="15" t="s">
        <v>433</v>
      </c>
      <c r="D152" s="15" t="s">
        <v>433</v>
      </c>
      <c r="E152" s="88" t="s">
        <v>433</v>
      </c>
      <c r="F152" s="78"/>
      <c r="G152" s="61" t="s">
        <v>434</v>
      </c>
      <c r="H152" s="23">
        <v>0.27829999999999999</v>
      </c>
      <c r="I152" s="23">
        <f t="shared" si="5"/>
        <v>18.367799999999999</v>
      </c>
      <c r="N152" s="1"/>
    </row>
    <row r="153" spans="1:14" ht="14.25" customHeight="1" x14ac:dyDescent="0.35">
      <c r="A153" s="7">
        <v>1</v>
      </c>
      <c r="B153" s="7" t="s">
        <v>435</v>
      </c>
      <c r="C153" s="7" t="s">
        <v>435</v>
      </c>
      <c r="D153" s="7" t="s">
        <v>435</v>
      </c>
      <c r="E153" s="89" t="s">
        <v>436</v>
      </c>
      <c r="F153" s="77"/>
      <c r="G153" s="11" t="s">
        <v>437</v>
      </c>
      <c r="H153" s="9">
        <v>165</v>
      </c>
      <c r="I153" s="9">
        <f t="shared" si="5"/>
        <v>165</v>
      </c>
      <c r="N153" s="1"/>
    </row>
    <row r="154" spans="1:14" ht="14.25" customHeight="1" x14ac:dyDescent="0.35">
      <c r="A154" s="7">
        <v>1</v>
      </c>
      <c r="B154" s="7" t="s">
        <v>438</v>
      </c>
      <c r="C154" s="7" t="s">
        <v>438</v>
      </c>
      <c r="D154" s="7" t="s">
        <v>438</v>
      </c>
      <c r="E154" s="89" t="s">
        <v>439</v>
      </c>
      <c r="F154" s="77"/>
      <c r="G154" s="11" t="s">
        <v>440</v>
      </c>
      <c r="H154" s="9">
        <v>16</v>
      </c>
      <c r="I154" s="9">
        <f t="shared" si="5"/>
        <v>16</v>
      </c>
      <c r="N154" s="1"/>
    </row>
    <row r="155" spans="1:14" ht="14.25" customHeight="1" x14ac:dyDescent="0.35">
      <c r="A155" s="7">
        <v>2</v>
      </c>
      <c r="B155" s="7" t="s">
        <v>441</v>
      </c>
      <c r="C155" s="7" t="s">
        <v>441</v>
      </c>
      <c r="D155" s="7" t="s">
        <v>441</v>
      </c>
      <c r="E155" s="89" t="s">
        <v>442</v>
      </c>
      <c r="F155" s="77"/>
      <c r="G155" s="10" t="s">
        <v>443</v>
      </c>
      <c r="H155" s="9">
        <v>92</v>
      </c>
      <c r="I155" s="9">
        <f t="shared" si="5"/>
        <v>184</v>
      </c>
      <c r="N155" s="1"/>
    </row>
    <row r="156" spans="1:14" ht="14.25" customHeight="1" x14ac:dyDescent="0.35">
      <c r="A156" s="7">
        <v>2</v>
      </c>
      <c r="B156" s="7" t="s">
        <v>444</v>
      </c>
      <c r="C156" s="7" t="s">
        <v>444</v>
      </c>
      <c r="D156" s="7" t="s">
        <v>444</v>
      </c>
      <c r="E156" s="89" t="s">
        <v>445</v>
      </c>
      <c r="F156" s="77"/>
      <c r="G156" s="10" t="s">
        <v>446</v>
      </c>
      <c r="H156" s="9">
        <v>55</v>
      </c>
      <c r="I156" s="9">
        <f t="shared" si="5"/>
        <v>110</v>
      </c>
      <c r="N156" s="1"/>
    </row>
    <row r="157" spans="1:14" ht="14.25" customHeight="1" x14ac:dyDescent="0.35">
      <c r="A157" s="7">
        <v>2</v>
      </c>
      <c r="B157" s="7" t="s">
        <v>447</v>
      </c>
      <c r="C157" s="7" t="s">
        <v>447</v>
      </c>
      <c r="D157" s="7" t="s">
        <v>447</v>
      </c>
      <c r="E157" s="89" t="s">
        <v>448</v>
      </c>
      <c r="F157" s="77"/>
      <c r="G157" s="10" t="s">
        <v>449</v>
      </c>
      <c r="H157" s="9">
        <v>39</v>
      </c>
      <c r="I157" s="9">
        <f t="shared" si="5"/>
        <v>78</v>
      </c>
      <c r="N157" s="1"/>
    </row>
    <row r="158" spans="1:14" ht="14.25" customHeight="1" x14ac:dyDescent="0.35">
      <c r="A158" s="7">
        <v>2</v>
      </c>
      <c r="B158" s="7" t="s">
        <v>450</v>
      </c>
      <c r="C158" s="7" t="s">
        <v>450</v>
      </c>
      <c r="D158" s="7" t="s">
        <v>450</v>
      </c>
      <c r="E158" s="89" t="s">
        <v>451</v>
      </c>
      <c r="F158" s="77"/>
      <c r="G158" s="10" t="s">
        <v>452</v>
      </c>
      <c r="H158" s="9">
        <v>25</v>
      </c>
      <c r="I158" s="9">
        <f t="shared" si="5"/>
        <v>50</v>
      </c>
      <c r="N158" s="1"/>
    </row>
    <row r="159" spans="1:14" ht="14.25" customHeight="1" x14ac:dyDescent="0.35">
      <c r="A159" s="7">
        <v>1</v>
      </c>
      <c r="B159" s="7" t="s">
        <v>453</v>
      </c>
      <c r="C159" s="7" t="s">
        <v>453</v>
      </c>
      <c r="D159" s="7" t="s">
        <v>453</v>
      </c>
      <c r="E159" s="81" t="s">
        <v>454</v>
      </c>
      <c r="F159" s="77"/>
      <c r="G159" s="10" t="s">
        <v>455</v>
      </c>
      <c r="H159" s="9">
        <v>120</v>
      </c>
      <c r="I159" s="9">
        <f t="shared" si="5"/>
        <v>120</v>
      </c>
      <c r="N159" s="1"/>
    </row>
    <row r="160" spans="1:14" ht="14.25" customHeight="1" x14ac:dyDescent="0.35">
      <c r="A160" s="9">
        <v>1</v>
      </c>
      <c r="B160" s="9" t="s">
        <v>456</v>
      </c>
      <c r="C160" s="9" t="s">
        <v>456</v>
      </c>
      <c r="D160" s="9" t="s">
        <v>456</v>
      </c>
      <c r="E160" s="81" t="s">
        <v>457</v>
      </c>
      <c r="F160" s="78"/>
      <c r="G160" s="10" t="s">
        <v>458</v>
      </c>
      <c r="H160" s="9">
        <v>70</v>
      </c>
      <c r="I160" s="9">
        <f t="shared" si="5"/>
        <v>70</v>
      </c>
      <c r="N160" s="1"/>
    </row>
    <row r="161" spans="1:14" ht="14.25" customHeight="1" x14ac:dyDescent="0.35">
      <c r="A161" s="9">
        <v>1</v>
      </c>
      <c r="B161" s="9" t="s">
        <v>459</v>
      </c>
      <c r="C161" s="9" t="s">
        <v>459</v>
      </c>
      <c r="D161" s="9" t="s">
        <v>459</v>
      </c>
      <c r="E161" s="81" t="s">
        <v>460</v>
      </c>
      <c r="F161" s="78"/>
      <c r="G161" s="62" t="s">
        <v>461</v>
      </c>
      <c r="H161" s="9">
        <v>240</v>
      </c>
      <c r="I161" s="9">
        <f t="shared" si="5"/>
        <v>240</v>
      </c>
      <c r="N161" s="1"/>
    </row>
    <row r="162" spans="1:14" ht="14.25" customHeight="1" x14ac:dyDescent="0.35">
      <c r="A162" s="63">
        <v>1</v>
      </c>
      <c r="B162" s="64" t="s">
        <v>462</v>
      </c>
      <c r="C162" s="64" t="s">
        <v>462</v>
      </c>
      <c r="D162" s="64" t="s">
        <v>462</v>
      </c>
      <c r="E162" s="96" t="s">
        <v>463</v>
      </c>
      <c r="F162" s="92"/>
      <c r="G162" s="65" t="s">
        <v>464</v>
      </c>
      <c r="H162" s="66">
        <v>89</v>
      </c>
      <c r="I162" s="66">
        <f t="shared" si="5"/>
        <v>89</v>
      </c>
      <c r="N162" s="1"/>
    </row>
    <row r="163" spans="1:14" ht="14.25" customHeight="1" x14ac:dyDescent="0.35">
      <c r="A163" s="67">
        <v>2</v>
      </c>
      <c r="B163" s="68" t="s">
        <v>465</v>
      </c>
      <c r="C163" s="68" t="s">
        <v>465</v>
      </c>
      <c r="D163" s="68" t="s">
        <v>465</v>
      </c>
      <c r="E163" s="97" t="s">
        <v>466</v>
      </c>
      <c r="F163" s="93"/>
      <c r="G163" s="69" t="s">
        <v>467</v>
      </c>
      <c r="H163" s="70">
        <v>97</v>
      </c>
      <c r="I163" s="70">
        <f t="shared" si="5"/>
        <v>194</v>
      </c>
      <c r="N163" s="1"/>
    </row>
    <row r="164" spans="1:14" ht="14.25" customHeight="1" x14ac:dyDescent="0.35">
      <c r="A164" s="9">
        <v>1</v>
      </c>
      <c r="B164" s="71" t="s">
        <v>468</v>
      </c>
      <c r="C164" s="71" t="s">
        <v>468</v>
      </c>
      <c r="D164" s="71" t="s">
        <v>468</v>
      </c>
      <c r="E164" s="98" t="s">
        <v>469</v>
      </c>
      <c r="F164" s="93"/>
      <c r="G164" s="72" t="s">
        <v>470</v>
      </c>
      <c r="H164" s="9">
        <v>96.73</v>
      </c>
      <c r="I164" s="70">
        <f t="shared" si="5"/>
        <v>96.73</v>
      </c>
      <c r="N164" s="1"/>
    </row>
    <row r="165" spans="1:14" ht="14.25" customHeight="1" x14ac:dyDescent="0.35">
      <c r="A165" s="9">
        <v>4</v>
      </c>
      <c r="B165" s="71" t="s">
        <v>471</v>
      </c>
      <c r="C165" s="71" t="s">
        <v>471</v>
      </c>
      <c r="D165" s="71" t="s">
        <v>471</v>
      </c>
      <c r="E165" s="98" t="s">
        <v>472</v>
      </c>
      <c r="F165" s="93"/>
      <c r="G165" s="72" t="s">
        <v>473</v>
      </c>
      <c r="H165" s="9">
        <v>23.8</v>
      </c>
      <c r="I165" s="70">
        <f t="shared" si="5"/>
        <v>95.2</v>
      </c>
      <c r="N165" s="1"/>
    </row>
    <row r="166" spans="1:14" ht="14.25" customHeight="1" x14ac:dyDescent="0.35">
      <c r="A166" s="9">
        <v>1</v>
      </c>
      <c r="B166" s="9" t="s">
        <v>474</v>
      </c>
      <c r="C166" s="9" t="s">
        <v>474</v>
      </c>
      <c r="D166" s="9" t="s">
        <v>474</v>
      </c>
      <c r="E166" s="81" t="s">
        <v>475</v>
      </c>
      <c r="F166" s="93"/>
      <c r="G166" s="8" t="s">
        <v>476</v>
      </c>
      <c r="H166" s="9">
        <v>407.84</v>
      </c>
      <c r="I166" s="70">
        <f t="shared" si="5"/>
        <v>407.84</v>
      </c>
      <c r="J166" s="17" t="s">
        <v>133</v>
      </c>
      <c r="K166" s="18">
        <f>SUM(I145:I166)</f>
        <v>3031.6938</v>
      </c>
      <c r="L166" s="19" t="s">
        <v>134</v>
      </c>
      <c r="N166" s="1"/>
    </row>
    <row r="167" spans="1:14" ht="14.25" customHeight="1" x14ac:dyDescent="0.35">
      <c r="H167" s="5" t="s">
        <v>477</v>
      </c>
      <c r="I167" s="99">
        <f>SUM(I3:I166)</f>
        <v>11619.025999999996</v>
      </c>
      <c r="J167" s="100" t="s">
        <v>478</v>
      </c>
      <c r="N167" s="1"/>
    </row>
    <row r="168" spans="1:14" ht="14.25" customHeight="1" x14ac:dyDescent="0.35">
      <c r="N168" s="1"/>
    </row>
    <row r="169" spans="1:14" ht="14.25" customHeight="1" x14ac:dyDescent="0.35">
      <c r="A169" s="19"/>
      <c r="D169" s="19"/>
      <c r="E169" s="19"/>
      <c r="F169" s="19"/>
      <c r="G169" s="32"/>
      <c r="H169" s="19"/>
      <c r="I169" s="19"/>
      <c r="N169" s="1"/>
    </row>
    <row r="170" spans="1:14" ht="14.25" customHeight="1" x14ac:dyDescent="0.35">
      <c r="A170" s="19"/>
      <c r="D170" s="19"/>
      <c r="E170" s="19"/>
      <c r="F170" s="19"/>
      <c r="G170" s="32"/>
      <c r="H170" s="19"/>
      <c r="I170" s="19"/>
      <c r="J170" s="19"/>
      <c r="N170" s="1"/>
    </row>
    <row r="171" spans="1:14" ht="14.25" customHeight="1" x14ac:dyDescent="0.35">
      <c r="A171" s="19"/>
      <c r="D171" s="73"/>
      <c r="E171" s="19"/>
      <c r="F171" s="19"/>
      <c r="G171" s="32"/>
      <c r="H171" s="19"/>
      <c r="I171" s="19"/>
      <c r="N171" s="1"/>
    </row>
    <row r="172" spans="1:14" ht="14.25" customHeight="1" x14ac:dyDescent="0.35">
      <c r="A172" s="19"/>
      <c r="D172" s="19"/>
      <c r="E172" s="19"/>
      <c r="F172" s="19"/>
      <c r="G172" s="32"/>
      <c r="H172" s="19"/>
      <c r="I172" s="19"/>
      <c r="N172" s="1"/>
    </row>
    <row r="173" spans="1:14" ht="14.25" customHeight="1" x14ac:dyDescent="0.35">
      <c r="A173" s="19"/>
      <c r="D173" s="19"/>
      <c r="E173" s="19"/>
      <c r="F173" s="19"/>
      <c r="G173" s="32"/>
      <c r="H173" s="19"/>
      <c r="I173" s="19"/>
      <c r="N173" s="1"/>
    </row>
    <row r="174" spans="1:14" ht="14.25" customHeight="1" x14ac:dyDescent="0.35">
      <c r="N174" s="1"/>
    </row>
    <row r="175" spans="1:14" ht="14.25" customHeight="1" x14ac:dyDescent="0.35">
      <c r="N175" s="1"/>
    </row>
    <row r="176" spans="1:14" ht="14.25" customHeight="1" x14ac:dyDescent="0.35">
      <c r="N176" s="1"/>
    </row>
    <row r="177" spans="14:14" ht="14.25" customHeight="1" x14ac:dyDescent="0.35">
      <c r="N177" s="1"/>
    </row>
    <row r="178" spans="14:14" ht="14.25" customHeight="1" x14ac:dyDescent="0.35">
      <c r="N178" s="1"/>
    </row>
    <row r="179" spans="14:14" ht="14.25" customHeight="1" x14ac:dyDescent="0.35">
      <c r="N179" s="1"/>
    </row>
    <row r="180" spans="14:14" ht="14.25" customHeight="1" x14ac:dyDescent="0.35">
      <c r="N180" s="1"/>
    </row>
    <row r="181" spans="14:14" ht="14.25" customHeight="1" x14ac:dyDescent="0.35">
      <c r="N181" s="1"/>
    </row>
    <row r="182" spans="14:14" ht="14.25" customHeight="1" x14ac:dyDescent="0.35">
      <c r="N182" s="1"/>
    </row>
    <row r="183" spans="14:14" ht="14.25" customHeight="1" x14ac:dyDescent="0.35">
      <c r="N183" s="1"/>
    </row>
    <row r="184" spans="14:14" ht="14.25" customHeight="1" x14ac:dyDescent="0.35">
      <c r="N184" s="1"/>
    </row>
    <row r="185" spans="14:14" ht="14.25" customHeight="1" x14ac:dyDescent="0.35">
      <c r="N185" s="1"/>
    </row>
    <row r="186" spans="14:14" ht="14.25" customHeight="1" x14ac:dyDescent="0.35">
      <c r="N186" s="1"/>
    </row>
    <row r="187" spans="14:14" ht="14.25" customHeight="1" x14ac:dyDescent="0.35">
      <c r="N187" s="1"/>
    </row>
    <row r="188" spans="14:14" ht="14.25" customHeight="1" x14ac:dyDescent="0.35">
      <c r="N188" s="1"/>
    </row>
    <row r="189" spans="14:14" ht="14.25" customHeight="1" x14ac:dyDescent="0.35">
      <c r="N189" s="1"/>
    </row>
    <row r="190" spans="14:14" ht="14.25" customHeight="1" x14ac:dyDescent="0.35">
      <c r="N190" s="1"/>
    </row>
    <row r="191" spans="14:14" ht="14.25" customHeight="1" x14ac:dyDescent="0.35">
      <c r="N191" s="1"/>
    </row>
    <row r="192" spans="14:14" ht="14.25" customHeight="1" x14ac:dyDescent="0.35">
      <c r="N192" s="1"/>
    </row>
    <row r="193" spans="14:14" ht="14.25" customHeight="1" x14ac:dyDescent="0.35">
      <c r="N193" s="1"/>
    </row>
    <row r="194" spans="14:14" ht="14.25" customHeight="1" x14ac:dyDescent="0.35">
      <c r="N194" s="1"/>
    </row>
    <row r="195" spans="14:14" ht="14.25" customHeight="1" x14ac:dyDescent="0.35">
      <c r="N195" s="1"/>
    </row>
    <row r="196" spans="14:14" ht="14.25" customHeight="1" x14ac:dyDescent="0.35">
      <c r="N196" s="1"/>
    </row>
    <row r="197" spans="14:14" ht="14.25" customHeight="1" x14ac:dyDescent="0.35">
      <c r="N197" s="1"/>
    </row>
    <row r="198" spans="14:14" ht="14.25" customHeight="1" x14ac:dyDescent="0.35">
      <c r="N198" s="1"/>
    </row>
    <row r="199" spans="14:14" ht="14.25" customHeight="1" x14ac:dyDescent="0.35">
      <c r="N199" s="1"/>
    </row>
    <row r="200" spans="14:14" ht="14.25" customHeight="1" x14ac:dyDescent="0.35">
      <c r="N200" s="1"/>
    </row>
    <row r="201" spans="14:14" ht="14.25" customHeight="1" x14ac:dyDescent="0.35">
      <c r="N201" s="1"/>
    </row>
    <row r="202" spans="14:14" ht="14.25" customHeight="1" x14ac:dyDescent="0.35">
      <c r="N202" s="1"/>
    </row>
    <row r="203" spans="14:14" ht="14.25" customHeight="1" x14ac:dyDescent="0.35">
      <c r="N203" s="1"/>
    </row>
    <row r="204" spans="14:14" ht="14.25" customHeight="1" x14ac:dyDescent="0.35">
      <c r="N204" s="1"/>
    </row>
    <row r="205" spans="14:14" ht="14.25" customHeight="1" x14ac:dyDescent="0.35">
      <c r="N205" s="1"/>
    </row>
    <row r="206" spans="14:14" ht="14.25" customHeight="1" x14ac:dyDescent="0.35">
      <c r="N206" s="1"/>
    </row>
    <row r="207" spans="14:14" ht="14.25" customHeight="1" x14ac:dyDescent="0.35">
      <c r="N207" s="1"/>
    </row>
    <row r="208" spans="14:14" ht="14.25" customHeight="1" x14ac:dyDescent="0.35">
      <c r="N208" s="1"/>
    </row>
    <row r="209" spans="14:14" ht="14.25" customHeight="1" x14ac:dyDescent="0.35">
      <c r="N209" s="1"/>
    </row>
    <row r="210" spans="14:14" ht="14.25" customHeight="1" x14ac:dyDescent="0.35">
      <c r="N210" s="1"/>
    </row>
    <row r="211" spans="14:14" ht="14.25" customHeight="1" x14ac:dyDescent="0.35">
      <c r="N211" s="1"/>
    </row>
    <row r="212" spans="14:14" ht="14.25" customHeight="1" x14ac:dyDescent="0.35">
      <c r="N212" s="1"/>
    </row>
    <row r="213" spans="14:14" ht="14.25" customHeight="1" x14ac:dyDescent="0.35">
      <c r="N213" s="1"/>
    </row>
    <row r="214" spans="14:14" ht="14.25" customHeight="1" x14ac:dyDescent="0.35">
      <c r="N214" s="1"/>
    </row>
    <row r="215" spans="14:14" ht="14.25" customHeight="1" x14ac:dyDescent="0.35">
      <c r="N215" s="1"/>
    </row>
    <row r="216" spans="14:14" ht="14.25" customHeight="1" x14ac:dyDescent="0.35">
      <c r="N216" s="1"/>
    </row>
    <row r="217" spans="14:14" ht="14.25" customHeight="1" x14ac:dyDescent="0.35">
      <c r="N217" s="1"/>
    </row>
    <row r="218" spans="14:14" ht="14.25" customHeight="1" x14ac:dyDescent="0.35">
      <c r="N218" s="1"/>
    </row>
    <row r="219" spans="14:14" ht="14.25" customHeight="1" x14ac:dyDescent="0.35">
      <c r="N219" s="1"/>
    </row>
    <row r="220" spans="14:14" ht="14.25" customHeight="1" x14ac:dyDescent="0.35">
      <c r="N220" s="1"/>
    </row>
    <row r="221" spans="14:14" ht="14.25" customHeight="1" x14ac:dyDescent="0.35">
      <c r="N221" s="1"/>
    </row>
    <row r="222" spans="14:14" ht="14.25" customHeight="1" x14ac:dyDescent="0.35">
      <c r="N222" s="1"/>
    </row>
    <row r="223" spans="14:14" ht="14.25" customHeight="1" x14ac:dyDescent="0.35">
      <c r="N223" s="1"/>
    </row>
    <row r="224" spans="14:14" ht="14.25" customHeight="1" x14ac:dyDescent="0.35">
      <c r="N224" s="1"/>
    </row>
    <row r="225" spans="14:14" ht="14.25" customHeight="1" x14ac:dyDescent="0.35">
      <c r="N225" s="1"/>
    </row>
    <row r="226" spans="14:14" ht="14.25" customHeight="1" x14ac:dyDescent="0.35">
      <c r="N226" s="1"/>
    </row>
    <row r="227" spans="14:14" ht="14.25" customHeight="1" x14ac:dyDescent="0.35">
      <c r="N227" s="1"/>
    </row>
    <row r="228" spans="14:14" ht="14.25" customHeight="1" x14ac:dyDescent="0.35">
      <c r="N228" s="1"/>
    </row>
    <row r="229" spans="14:14" ht="14.25" customHeight="1" x14ac:dyDescent="0.35">
      <c r="N229" s="1"/>
    </row>
    <row r="230" spans="14:14" ht="14.25" customHeight="1" x14ac:dyDescent="0.35">
      <c r="N230" s="1"/>
    </row>
    <row r="231" spans="14:14" ht="14.25" customHeight="1" x14ac:dyDescent="0.35">
      <c r="N231" s="1"/>
    </row>
    <row r="232" spans="14:14" ht="14.25" customHeight="1" x14ac:dyDescent="0.35">
      <c r="N232" s="1"/>
    </row>
    <row r="233" spans="14:14" ht="14.25" customHeight="1" x14ac:dyDescent="0.35">
      <c r="N233" s="1"/>
    </row>
    <row r="234" spans="14:14" ht="14.25" customHeight="1" x14ac:dyDescent="0.35">
      <c r="N234" s="1"/>
    </row>
    <row r="235" spans="14:14" ht="14.25" customHeight="1" x14ac:dyDescent="0.35">
      <c r="N235" s="1"/>
    </row>
    <row r="236" spans="14:14" ht="14.25" customHeight="1" x14ac:dyDescent="0.35">
      <c r="N236" s="1"/>
    </row>
    <row r="237" spans="14:14" ht="14.25" customHeight="1" x14ac:dyDescent="0.35">
      <c r="N237" s="1"/>
    </row>
    <row r="238" spans="14:14" ht="14.25" customHeight="1" x14ac:dyDescent="0.35">
      <c r="N238" s="1"/>
    </row>
    <row r="239" spans="14:14" ht="14.25" customHeight="1" x14ac:dyDescent="0.35">
      <c r="N239" s="1"/>
    </row>
    <row r="240" spans="14:14" ht="14.25" customHeight="1" x14ac:dyDescent="0.35">
      <c r="N240" s="1"/>
    </row>
    <row r="241" spans="14:14" ht="14.25" customHeight="1" x14ac:dyDescent="0.35">
      <c r="N241" s="1"/>
    </row>
    <row r="242" spans="14:14" ht="14.25" customHeight="1" x14ac:dyDescent="0.35">
      <c r="N242" s="1"/>
    </row>
    <row r="243" spans="14:14" ht="14.25" customHeight="1" x14ac:dyDescent="0.35">
      <c r="N243" s="1"/>
    </row>
    <row r="244" spans="14:14" ht="14.25" customHeight="1" x14ac:dyDescent="0.35">
      <c r="N244" s="1"/>
    </row>
    <row r="245" spans="14:14" ht="14.25" customHeight="1" x14ac:dyDescent="0.35">
      <c r="N245" s="1"/>
    </row>
    <row r="246" spans="14:14" ht="14.25" customHeight="1" x14ac:dyDescent="0.35">
      <c r="N246" s="1"/>
    </row>
    <row r="247" spans="14:14" ht="14.25" customHeight="1" x14ac:dyDescent="0.35">
      <c r="N247" s="1"/>
    </row>
    <row r="248" spans="14:14" ht="14.25" customHeight="1" x14ac:dyDescent="0.35">
      <c r="N248" s="1"/>
    </row>
    <row r="249" spans="14:14" ht="14.25" customHeight="1" x14ac:dyDescent="0.35">
      <c r="N249" s="1"/>
    </row>
    <row r="250" spans="14:14" ht="14.25" customHeight="1" x14ac:dyDescent="0.35">
      <c r="N250" s="1"/>
    </row>
    <row r="251" spans="14:14" ht="14.25" customHeight="1" x14ac:dyDescent="0.35">
      <c r="N251" s="1"/>
    </row>
    <row r="252" spans="14:14" ht="14.25" customHeight="1" x14ac:dyDescent="0.35">
      <c r="N252" s="1"/>
    </row>
    <row r="253" spans="14:14" ht="14.25" customHeight="1" x14ac:dyDescent="0.35">
      <c r="N253" s="1"/>
    </row>
    <row r="254" spans="14:14" ht="14.25" customHeight="1" x14ac:dyDescent="0.35">
      <c r="N254" s="1"/>
    </row>
    <row r="255" spans="14:14" ht="14.25" customHeight="1" x14ac:dyDescent="0.35">
      <c r="N255" s="1"/>
    </row>
    <row r="256" spans="14:14" ht="14.25" customHeight="1" x14ac:dyDescent="0.35">
      <c r="N256" s="1"/>
    </row>
    <row r="257" spans="14:14" ht="14.25" customHeight="1" x14ac:dyDescent="0.35">
      <c r="N257" s="1"/>
    </row>
    <row r="258" spans="14:14" ht="14.25" customHeight="1" x14ac:dyDescent="0.35">
      <c r="N258" s="1"/>
    </row>
    <row r="259" spans="14:14" ht="14.25" customHeight="1" x14ac:dyDescent="0.35">
      <c r="N259" s="1"/>
    </row>
    <row r="260" spans="14:14" ht="14.25" customHeight="1" x14ac:dyDescent="0.35">
      <c r="N260" s="1"/>
    </row>
    <row r="261" spans="14:14" ht="14.25" customHeight="1" x14ac:dyDescent="0.35">
      <c r="N261" s="1"/>
    </row>
    <row r="262" spans="14:14" ht="14.25" customHeight="1" x14ac:dyDescent="0.35">
      <c r="N262" s="1"/>
    </row>
    <row r="263" spans="14:14" ht="14.25" customHeight="1" x14ac:dyDescent="0.35">
      <c r="N263" s="1"/>
    </row>
    <row r="264" spans="14:14" ht="14.25" customHeight="1" x14ac:dyDescent="0.35">
      <c r="N264" s="1"/>
    </row>
    <row r="265" spans="14:14" ht="14.25" customHeight="1" x14ac:dyDescent="0.35">
      <c r="N265" s="1"/>
    </row>
    <row r="266" spans="14:14" ht="14.25" customHeight="1" x14ac:dyDescent="0.35">
      <c r="N266" s="1"/>
    </row>
    <row r="267" spans="14:14" ht="14.25" customHeight="1" x14ac:dyDescent="0.35">
      <c r="N267" s="1"/>
    </row>
    <row r="268" spans="14:14" ht="14.25" customHeight="1" x14ac:dyDescent="0.35">
      <c r="N268" s="1"/>
    </row>
    <row r="269" spans="14:14" ht="14.25" customHeight="1" x14ac:dyDescent="0.35">
      <c r="N269" s="1"/>
    </row>
    <row r="270" spans="14:14" ht="14.25" customHeight="1" x14ac:dyDescent="0.35">
      <c r="N270" s="1"/>
    </row>
    <row r="271" spans="14:14" ht="14.25" customHeight="1" x14ac:dyDescent="0.35">
      <c r="N271" s="1"/>
    </row>
    <row r="272" spans="14:14" ht="14.25" customHeight="1" x14ac:dyDescent="0.35">
      <c r="N272" s="1"/>
    </row>
    <row r="273" spans="14:14" ht="14.25" customHeight="1" x14ac:dyDescent="0.35">
      <c r="N273" s="1"/>
    </row>
    <row r="274" spans="14:14" ht="14.25" customHeight="1" x14ac:dyDescent="0.35">
      <c r="N274" s="1"/>
    </row>
    <row r="275" spans="14:14" ht="14.25" customHeight="1" x14ac:dyDescent="0.35">
      <c r="N275" s="1"/>
    </row>
    <row r="276" spans="14:14" ht="14.25" customHeight="1" x14ac:dyDescent="0.35">
      <c r="N276" s="1"/>
    </row>
    <row r="277" spans="14:14" ht="14.25" customHeight="1" x14ac:dyDescent="0.35">
      <c r="N277" s="1"/>
    </row>
    <row r="278" spans="14:14" ht="14.25" customHeight="1" x14ac:dyDescent="0.35">
      <c r="N278" s="1"/>
    </row>
    <row r="279" spans="14:14" ht="14.25" customHeight="1" x14ac:dyDescent="0.35">
      <c r="N279" s="1"/>
    </row>
    <row r="280" spans="14:14" ht="14.25" customHeight="1" x14ac:dyDescent="0.35">
      <c r="N280" s="1"/>
    </row>
    <row r="281" spans="14:14" ht="14.25" customHeight="1" x14ac:dyDescent="0.35">
      <c r="N281" s="1"/>
    </row>
    <row r="282" spans="14:14" ht="14.25" customHeight="1" x14ac:dyDescent="0.35">
      <c r="N282" s="1"/>
    </row>
    <row r="283" spans="14:14" ht="14.25" customHeight="1" x14ac:dyDescent="0.35">
      <c r="N283" s="1"/>
    </row>
    <row r="284" spans="14:14" ht="14.25" customHeight="1" x14ac:dyDescent="0.35">
      <c r="N284" s="1"/>
    </row>
    <row r="285" spans="14:14" ht="14.25" customHeight="1" x14ac:dyDescent="0.35">
      <c r="N285" s="1"/>
    </row>
    <row r="286" spans="14:14" ht="14.25" customHeight="1" x14ac:dyDescent="0.35">
      <c r="N286" s="1"/>
    </row>
    <row r="287" spans="14:14" ht="14.25" customHeight="1" x14ac:dyDescent="0.35">
      <c r="N287" s="1"/>
    </row>
    <row r="288" spans="14:14" ht="14.25" customHeight="1" x14ac:dyDescent="0.35">
      <c r="N288" s="1"/>
    </row>
    <row r="289" spans="14:14" ht="14.25" customHeight="1" x14ac:dyDescent="0.35">
      <c r="N289" s="1"/>
    </row>
    <row r="290" spans="14:14" ht="14.25" customHeight="1" x14ac:dyDescent="0.35">
      <c r="N290" s="1"/>
    </row>
    <row r="291" spans="14:14" ht="14.25" customHeight="1" x14ac:dyDescent="0.35">
      <c r="N291" s="1"/>
    </row>
    <row r="292" spans="14:14" ht="14.25" customHeight="1" x14ac:dyDescent="0.35">
      <c r="N292" s="1"/>
    </row>
    <row r="293" spans="14:14" ht="14.25" customHeight="1" x14ac:dyDescent="0.35">
      <c r="N293" s="1"/>
    </row>
    <row r="294" spans="14:14" ht="14.25" customHeight="1" x14ac:dyDescent="0.35">
      <c r="N294" s="1"/>
    </row>
    <row r="295" spans="14:14" ht="14.25" customHeight="1" x14ac:dyDescent="0.35">
      <c r="N295" s="1"/>
    </row>
    <row r="296" spans="14:14" ht="14.25" customHeight="1" x14ac:dyDescent="0.35">
      <c r="N296" s="1"/>
    </row>
    <row r="297" spans="14:14" ht="14.25" customHeight="1" x14ac:dyDescent="0.35">
      <c r="N297" s="1"/>
    </row>
    <row r="298" spans="14:14" ht="14.25" customHeight="1" x14ac:dyDescent="0.35">
      <c r="N298" s="1"/>
    </row>
    <row r="299" spans="14:14" ht="14.25" customHeight="1" x14ac:dyDescent="0.35">
      <c r="N299" s="1"/>
    </row>
    <row r="300" spans="14:14" ht="14.25" customHeight="1" x14ac:dyDescent="0.35">
      <c r="N300" s="1"/>
    </row>
    <row r="301" spans="14:14" ht="14.25" customHeight="1" x14ac:dyDescent="0.35">
      <c r="N301" s="1"/>
    </row>
    <row r="302" spans="14:14" ht="14.25" customHeight="1" x14ac:dyDescent="0.35">
      <c r="N302" s="1"/>
    </row>
    <row r="303" spans="14:14" ht="14.25" customHeight="1" x14ac:dyDescent="0.35">
      <c r="N303" s="1"/>
    </row>
    <row r="304" spans="14:14" ht="14.25" customHeight="1" x14ac:dyDescent="0.35">
      <c r="N304" s="1"/>
    </row>
    <row r="305" spans="14:14" ht="14.25" customHeight="1" x14ac:dyDescent="0.35">
      <c r="N305" s="1"/>
    </row>
    <row r="306" spans="14:14" ht="14.25" customHeight="1" x14ac:dyDescent="0.35">
      <c r="N306" s="1"/>
    </row>
    <row r="307" spans="14:14" ht="14.25" customHeight="1" x14ac:dyDescent="0.35">
      <c r="N307" s="1"/>
    </row>
    <row r="308" spans="14:14" ht="14.25" customHeight="1" x14ac:dyDescent="0.35">
      <c r="N308" s="1"/>
    </row>
    <row r="309" spans="14:14" ht="14.25" customHeight="1" x14ac:dyDescent="0.35">
      <c r="N309" s="1"/>
    </row>
    <row r="310" spans="14:14" ht="14.25" customHeight="1" x14ac:dyDescent="0.35">
      <c r="N310" s="1"/>
    </row>
    <row r="311" spans="14:14" ht="14.25" customHeight="1" x14ac:dyDescent="0.35">
      <c r="N311" s="1"/>
    </row>
    <row r="312" spans="14:14" ht="14.25" customHeight="1" x14ac:dyDescent="0.35">
      <c r="N312" s="1"/>
    </row>
    <row r="313" spans="14:14" ht="14.25" customHeight="1" x14ac:dyDescent="0.35">
      <c r="N313" s="1"/>
    </row>
    <row r="314" spans="14:14" ht="14.25" customHeight="1" x14ac:dyDescent="0.35">
      <c r="N314" s="1"/>
    </row>
    <row r="315" spans="14:14" ht="14.25" customHeight="1" x14ac:dyDescent="0.35">
      <c r="N315" s="1"/>
    </row>
    <row r="316" spans="14:14" ht="14.25" customHeight="1" x14ac:dyDescent="0.35">
      <c r="N316" s="1"/>
    </row>
    <row r="317" spans="14:14" ht="14.25" customHeight="1" x14ac:dyDescent="0.35">
      <c r="N317" s="1"/>
    </row>
    <row r="318" spans="14:14" ht="14.25" customHeight="1" x14ac:dyDescent="0.35">
      <c r="N318" s="1"/>
    </row>
    <row r="319" spans="14:14" ht="14.25" customHeight="1" x14ac:dyDescent="0.35">
      <c r="N319" s="1"/>
    </row>
    <row r="320" spans="14:14" ht="14.25" customHeight="1" x14ac:dyDescent="0.35">
      <c r="N320" s="1"/>
    </row>
    <row r="321" spans="14:14" ht="14.25" customHeight="1" x14ac:dyDescent="0.35">
      <c r="N321" s="1"/>
    </row>
    <row r="322" spans="14:14" ht="14.25" customHeight="1" x14ac:dyDescent="0.35">
      <c r="N322" s="1"/>
    </row>
    <row r="323" spans="14:14" ht="14.25" customHeight="1" x14ac:dyDescent="0.35">
      <c r="N323" s="1"/>
    </row>
    <row r="324" spans="14:14" ht="14.25" customHeight="1" x14ac:dyDescent="0.35">
      <c r="N324" s="1"/>
    </row>
    <row r="325" spans="14:14" ht="14.25" customHeight="1" x14ac:dyDescent="0.35">
      <c r="N325" s="1"/>
    </row>
    <row r="326" spans="14:14" ht="14.25" customHeight="1" x14ac:dyDescent="0.35">
      <c r="N326" s="1"/>
    </row>
    <row r="327" spans="14:14" ht="14.25" customHeight="1" x14ac:dyDescent="0.35">
      <c r="N327" s="1"/>
    </row>
    <row r="328" spans="14:14" ht="14.25" customHeight="1" x14ac:dyDescent="0.35">
      <c r="N328" s="1"/>
    </row>
    <row r="329" spans="14:14" ht="14.25" customHeight="1" x14ac:dyDescent="0.35">
      <c r="N329" s="1"/>
    </row>
    <row r="330" spans="14:14" ht="14.25" customHeight="1" x14ac:dyDescent="0.35">
      <c r="N330" s="1"/>
    </row>
    <row r="331" spans="14:14" ht="14.25" customHeight="1" x14ac:dyDescent="0.35">
      <c r="N331" s="1"/>
    </row>
    <row r="332" spans="14:14" ht="14.25" customHeight="1" x14ac:dyDescent="0.35">
      <c r="N332" s="1"/>
    </row>
    <row r="333" spans="14:14" ht="14.25" customHeight="1" x14ac:dyDescent="0.35">
      <c r="N333" s="1"/>
    </row>
    <row r="334" spans="14:14" ht="14.25" customHeight="1" x14ac:dyDescent="0.35">
      <c r="N334" s="1"/>
    </row>
    <row r="335" spans="14:14" ht="14.25" customHeight="1" x14ac:dyDescent="0.35">
      <c r="N335" s="1"/>
    </row>
    <row r="336" spans="14:14" ht="14.25" customHeight="1" x14ac:dyDescent="0.35">
      <c r="N336" s="1"/>
    </row>
    <row r="337" spans="14:14" ht="14.25" customHeight="1" x14ac:dyDescent="0.35">
      <c r="N337" s="1"/>
    </row>
    <row r="338" spans="14:14" ht="14.25" customHeight="1" x14ac:dyDescent="0.35">
      <c r="N338" s="1"/>
    </row>
    <row r="339" spans="14:14" ht="14.25" customHeight="1" x14ac:dyDescent="0.35">
      <c r="N339" s="1"/>
    </row>
    <row r="340" spans="14:14" ht="14.25" customHeight="1" x14ac:dyDescent="0.35">
      <c r="N340" s="1"/>
    </row>
    <row r="341" spans="14:14" ht="14.25" customHeight="1" x14ac:dyDescent="0.35">
      <c r="N341" s="1"/>
    </row>
    <row r="342" spans="14:14" ht="14.25" customHeight="1" x14ac:dyDescent="0.35">
      <c r="N342" s="1"/>
    </row>
    <row r="343" spans="14:14" ht="14.25" customHeight="1" x14ac:dyDescent="0.35">
      <c r="N343" s="1"/>
    </row>
    <row r="344" spans="14:14" ht="14.25" customHeight="1" x14ac:dyDescent="0.35">
      <c r="N344" s="1"/>
    </row>
    <row r="345" spans="14:14" ht="14.25" customHeight="1" x14ac:dyDescent="0.35">
      <c r="N345" s="1"/>
    </row>
    <row r="346" spans="14:14" ht="14.25" customHeight="1" x14ac:dyDescent="0.35">
      <c r="N346" s="1"/>
    </row>
    <row r="347" spans="14:14" ht="14.25" customHeight="1" x14ac:dyDescent="0.35">
      <c r="N347" s="1"/>
    </row>
    <row r="348" spans="14:14" ht="14.25" customHeight="1" x14ac:dyDescent="0.35">
      <c r="N348" s="1"/>
    </row>
    <row r="349" spans="14:14" ht="14.25" customHeight="1" x14ac:dyDescent="0.35">
      <c r="N349" s="1"/>
    </row>
    <row r="350" spans="14:14" ht="14.25" customHeight="1" x14ac:dyDescent="0.35">
      <c r="N350" s="1"/>
    </row>
    <row r="351" spans="14:14" ht="14.25" customHeight="1" x14ac:dyDescent="0.35">
      <c r="N351" s="1"/>
    </row>
    <row r="352" spans="14:14" ht="14.25" customHeight="1" x14ac:dyDescent="0.35">
      <c r="N352" s="1"/>
    </row>
    <row r="353" spans="14:14" ht="14.25" customHeight="1" x14ac:dyDescent="0.35">
      <c r="N353" s="1"/>
    </row>
    <row r="354" spans="14:14" ht="14.25" customHeight="1" x14ac:dyDescent="0.35">
      <c r="N354" s="1"/>
    </row>
    <row r="355" spans="14:14" ht="14.25" customHeight="1" x14ac:dyDescent="0.35">
      <c r="N355" s="1"/>
    </row>
    <row r="356" spans="14:14" ht="14.25" customHeight="1" x14ac:dyDescent="0.35">
      <c r="N356" s="1"/>
    </row>
    <row r="357" spans="14:14" ht="14.25" customHeight="1" x14ac:dyDescent="0.35">
      <c r="N357" s="1"/>
    </row>
    <row r="358" spans="14:14" ht="14.25" customHeight="1" x14ac:dyDescent="0.35">
      <c r="N358" s="1"/>
    </row>
    <row r="359" spans="14:14" ht="14.25" customHeight="1" x14ac:dyDescent="0.35">
      <c r="N359" s="1"/>
    </row>
    <row r="360" spans="14:14" ht="14.25" customHeight="1" x14ac:dyDescent="0.35">
      <c r="N360" s="1"/>
    </row>
    <row r="361" spans="14:14" ht="14.25" customHeight="1" x14ac:dyDescent="0.35">
      <c r="N361" s="1"/>
    </row>
    <row r="362" spans="14:14" ht="14.25" customHeight="1" x14ac:dyDescent="0.35">
      <c r="N362" s="1"/>
    </row>
    <row r="363" spans="14:14" ht="14.25" customHeight="1" x14ac:dyDescent="0.35">
      <c r="N363" s="1"/>
    </row>
    <row r="364" spans="14:14" ht="14.25" customHeight="1" x14ac:dyDescent="0.35">
      <c r="N364" s="1"/>
    </row>
    <row r="365" spans="14:14" ht="14.25" customHeight="1" x14ac:dyDescent="0.35">
      <c r="N365" s="1"/>
    </row>
    <row r="366" spans="14:14" ht="14.25" customHeight="1" x14ac:dyDescent="0.35">
      <c r="N366" s="1"/>
    </row>
    <row r="367" spans="14:14" ht="14.25" customHeight="1" x14ac:dyDescent="0.35">
      <c r="N367" s="1"/>
    </row>
    <row r="368" spans="14:14" ht="14.25" customHeight="1" x14ac:dyDescent="0.35">
      <c r="N368" s="1"/>
    </row>
    <row r="369" spans="14:14" ht="14.25" customHeight="1" x14ac:dyDescent="0.35">
      <c r="N369" s="1"/>
    </row>
    <row r="370" spans="14:14" ht="14.25" customHeight="1" x14ac:dyDescent="0.35">
      <c r="N370" s="1"/>
    </row>
    <row r="371" spans="14:14" ht="14.25" customHeight="1" x14ac:dyDescent="0.35">
      <c r="N371" s="1"/>
    </row>
    <row r="372" spans="14:14" ht="14.25" customHeight="1" x14ac:dyDescent="0.35">
      <c r="N372" s="1"/>
    </row>
    <row r="373" spans="14:14" ht="14.25" customHeight="1" x14ac:dyDescent="0.35">
      <c r="N373" s="1"/>
    </row>
    <row r="374" spans="14:14" ht="14.25" customHeight="1" x14ac:dyDescent="0.35">
      <c r="N374" s="1"/>
    </row>
    <row r="375" spans="14:14" ht="14.25" customHeight="1" x14ac:dyDescent="0.35">
      <c r="N375" s="1"/>
    </row>
    <row r="376" spans="14:14" ht="14.25" customHeight="1" x14ac:dyDescent="0.35">
      <c r="N376" s="1"/>
    </row>
    <row r="377" spans="14:14" ht="14.25" customHeight="1" x14ac:dyDescent="0.35">
      <c r="N377" s="1"/>
    </row>
    <row r="378" spans="14:14" ht="14.25" customHeight="1" x14ac:dyDescent="0.35">
      <c r="N378" s="1"/>
    </row>
    <row r="379" spans="14:14" ht="14.25" customHeight="1" x14ac:dyDescent="0.35">
      <c r="N379" s="1"/>
    </row>
    <row r="380" spans="14:14" ht="14.25" customHeight="1" x14ac:dyDescent="0.35">
      <c r="N380" s="1"/>
    </row>
    <row r="381" spans="14:14" ht="14.25" customHeight="1" x14ac:dyDescent="0.35">
      <c r="N381" s="1"/>
    </row>
    <row r="382" spans="14:14" ht="14.25" customHeight="1" x14ac:dyDescent="0.35">
      <c r="N382" s="1"/>
    </row>
    <row r="383" spans="14:14" ht="14.25" customHeight="1" x14ac:dyDescent="0.35">
      <c r="N383" s="1"/>
    </row>
    <row r="384" spans="14:14" ht="14.25" customHeight="1" x14ac:dyDescent="0.35">
      <c r="N384" s="1"/>
    </row>
    <row r="385" spans="14:14" ht="14.25" customHeight="1" x14ac:dyDescent="0.35">
      <c r="N385" s="1"/>
    </row>
    <row r="386" spans="14:14" ht="14.25" customHeight="1" x14ac:dyDescent="0.35">
      <c r="N386" s="1"/>
    </row>
    <row r="387" spans="14:14" ht="14.25" customHeight="1" x14ac:dyDescent="0.35">
      <c r="N387" s="1"/>
    </row>
    <row r="388" spans="14:14" ht="14.25" customHeight="1" x14ac:dyDescent="0.35">
      <c r="N388" s="1"/>
    </row>
    <row r="389" spans="14:14" ht="14.25" customHeight="1" x14ac:dyDescent="0.35">
      <c r="N389" s="1"/>
    </row>
    <row r="390" spans="14:14" ht="14.25" customHeight="1" x14ac:dyDescent="0.35">
      <c r="N390" s="1"/>
    </row>
    <row r="391" spans="14:14" ht="14.25" customHeight="1" x14ac:dyDescent="0.35">
      <c r="N391" s="1"/>
    </row>
    <row r="392" spans="14:14" ht="14.25" customHeight="1" x14ac:dyDescent="0.35">
      <c r="N392" s="1"/>
    </row>
    <row r="393" spans="14:14" ht="14.25" customHeight="1" x14ac:dyDescent="0.35">
      <c r="N393" s="1"/>
    </row>
    <row r="394" spans="14:14" ht="14.25" customHeight="1" x14ac:dyDescent="0.35">
      <c r="N394" s="1"/>
    </row>
    <row r="395" spans="14:14" ht="14.25" customHeight="1" x14ac:dyDescent="0.35">
      <c r="N395" s="1"/>
    </row>
    <row r="396" spans="14:14" ht="14.25" customHeight="1" x14ac:dyDescent="0.35">
      <c r="N396" s="1"/>
    </row>
    <row r="397" spans="14:14" ht="14.25" customHeight="1" x14ac:dyDescent="0.35">
      <c r="N397" s="1"/>
    </row>
    <row r="398" spans="14:14" ht="14.25" customHeight="1" x14ac:dyDescent="0.35">
      <c r="N398" s="1"/>
    </row>
    <row r="399" spans="14:14" ht="14.25" customHeight="1" x14ac:dyDescent="0.35">
      <c r="N399" s="1"/>
    </row>
    <row r="400" spans="14:14" ht="14.25" customHeight="1" x14ac:dyDescent="0.35">
      <c r="N400" s="1"/>
    </row>
    <row r="401" spans="14:14" ht="14.25" customHeight="1" x14ac:dyDescent="0.35">
      <c r="N401" s="1"/>
    </row>
    <row r="402" spans="14:14" ht="14.25" customHeight="1" x14ac:dyDescent="0.35">
      <c r="N402" s="1"/>
    </row>
    <row r="403" spans="14:14" ht="14.25" customHeight="1" x14ac:dyDescent="0.35">
      <c r="N403" s="1"/>
    </row>
    <row r="404" spans="14:14" ht="14.25" customHeight="1" x14ac:dyDescent="0.35">
      <c r="N404" s="1"/>
    </row>
    <row r="405" spans="14:14" ht="14.25" customHeight="1" x14ac:dyDescent="0.35">
      <c r="N405" s="1"/>
    </row>
    <row r="406" spans="14:14" ht="14.25" customHeight="1" x14ac:dyDescent="0.35">
      <c r="N406" s="1"/>
    </row>
    <row r="407" spans="14:14" ht="14.25" customHeight="1" x14ac:dyDescent="0.35">
      <c r="N407" s="1"/>
    </row>
    <row r="408" spans="14:14" ht="14.25" customHeight="1" x14ac:dyDescent="0.35">
      <c r="N408" s="1"/>
    </row>
    <row r="409" spans="14:14" ht="14.25" customHeight="1" x14ac:dyDescent="0.35">
      <c r="N409" s="1"/>
    </row>
    <row r="410" spans="14:14" ht="14.25" customHeight="1" x14ac:dyDescent="0.35">
      <c r="N410" s="1"/>
    </row>
    <row r="411" spans="14:14" ht="14.25" customHeight="1" x14ac:dyDescent="0.35">
      <c r="N411" s="1"/>
    </row>
    <row r="412" spans="14:14" ht="14.25" customHeight="1" x14ac:dyDescent="0.35">
      <c r="N412" s="1"/>
    </row>
    <row r="413" spans="14:14" ht="14.25" customHeight="1" x14ac:dyDescent="0.35">
      <c r="N413" s="1"/>
    </row>
    <row r="414" spans="14:14" ht="14.25" customHeight="1" x14ac:dyDescent="0.35">
      <c r="N414" s="1"/>
    </row>
    <row r="415" spans="14:14" ht="14.25" customHeight="1" x14ac:dyDescent="0.35">
      <c r="N415" s="1"/>
    </row>
    <row r="416" spans="14:14" ht="14.25" customHeight="1" x14ac:dyDescent="0.35">
      <c r="N416" s="1"/>
    </row>
    <row r="417" spans="14:14" ht="14.25" customHeight="1" x14ac:dyDescent="0.35">
      <c r="N417" s="1"/>
    </row>
    <row r="418" spans="14:14" ht="14.25" customHeight="1" x14ac:dyDescent="0.35">
      <c r="N418" s="1"/>
    </row>
    <row r="419" spans="14:14" ht="14.25" customHeight="1" x14ac:dyDescent="0.35">
      <c r="N419" s="1"/>
    </row>
    <row r="420" spans="14:14" ht="14.25" customHeight="1" x14ac:dyDescent="0.35">
      <c r="N420" s="1"/>
    </row>
    <row r="421" spans="14:14" ht="14.25" customHeight="1" x14ac:dyDescent="0.35">
      <c r="N421" s="1"/>
    </row>
    <row r="422" spans="14:14" ht="14.25" customHeight="1" x14ac:dyDescent="0.35">
      <c r="N422" s="1"/>
    </row>
    <row r="423" spans="14:14" ht="14.25" customHeight="1" x14ac:dyDescent="0.35">
      <c r="N423" s="1"/>
    </row>
    <row r="424" spans="14:14" ht="14.25" customHeight="1" x14ac:dyDescent="0.35">
      <c r="N424" s="1"/>
    </row>
    <row r="425" spans="14:14" ht="14.25" customHeight="1" x14ac:dyDescent="0.35">
      <c r="N425" s="1"/>
    </row>
    <row r="426" spans="14:14" ht="14.25" customHeight="1" x14ac:dyDescent="0.35">
      <c r="N426" s="1"/>
    </row>
    <row r="427" spans="14:14" ht="14.25" customHeight="1" x14ac:dyDescent="0.35">
      <c r="N427" s="1"/>
    </row>
    <row r="428" spans="14:14" ht="14.25" customHeight="1" x14ac:dyDescent="0.35">
      <c r="N428" s="1"/>
    </row>
    <row r="429" spans="14:14" ht="14.25" customHeight="1" x14ac:dyDescent="0.35">
      <c r="N429" s="1"/>
    </row>
    <row r="430" spans="14:14" ht="14.25" customHeight="1" x14ac:dyDescent="0.35">
      <c r="N430" s="1"/>
    </row>
    <row r="431" spans="14:14" ht="14.25" customHeight="1" x14ac:dyDescent="0.35">
      <c r="N431" s="1"/>
    </row>
    <row r="432" spans="14:14" ht="14.25" customHeight="1" x14ac:dyDescent="0.35">
      <c r="N432" s="1"/>
    </row>
    <row r="433" spans="14:14" ht="14.25" customHeight="1" x14ac:dyDescent="0.35">
      <c r="N433" s="1"/>
    </row>
    <row r="434" spans="14:14" ht="14.25" customHeight="1" x14ac:dyDescent="0.35">
      <c r="N434" s="1"/>
    </row>
    <row r="435" spans="14:14" ht="14.25" customHeight="1" x14ac:dyDescent="0.35">
      <c r="N435" s="1"/>
    </row>
    <row r="436" spans="14:14" ht="14.25" customHeight="1" x14ac:dyDescent="0.35">
      <c r="N436" s="1"/>
    </row>
    <row r="437" spans="14:14" ht="14.25" customHeight="1" x14ac:dyDescent="0.35">
      <c r="N437" s="1"/>
    </row>
    <row r="438" spans="14:14" ht="14.25" customHeight="1" x14ac:dyDescent="0.35">
      <c r="N438" s="1"/>
    </row>
    <row r="439" spans="14:14" ht="14.25" customHeight="1" x14ac:dyDescent="0.35">
      <c r="N439" s="1"/>
    </row>
    <row r="440" spans="14:14" ht="14.25" customHeight="1" x14ac:dyDescent="0.35">
      <c r="N440" s="1"/>
    </row>
    <row r="441" spans="14:14" ht="14.25" customHeight="1" x14ac:dyDescent="0.35">
      <c r="N441" s="1"/>
    </row>
    <row r="442" spans="14:14" ht="14.25" customHeight="1" x14ac:dyDescent="0.35">
      <c r="N442" s="1"/>
    </row>
    <row r="443" spans="14:14" ht="14.25" customHeight="1" x14ac:dyDescent="0.35">
      <c r="N443" s="1"/>
    </row>
    <row r="444" spans="14:14" ht="14.25" customHeight="1" x14ac:dyDescent="0.35">
      <c r="N444" s="1"/>
    </row>
    <row r="445" spans="14:14" ht="14.25" customHeight="1" x14ac:dyDescent="0.35">
      <c r="N445" s="1"/>
    </row>
    <row r="446" spans="14:14" ht="14.25" customHeight="1" x14ac:dyDescent="0.35">
      <c r="N446" s="1"/>
    </row>
    <row r="447" spans="14:14" ht="14.25" customHeight="1" x14ac:dyDescent="0.35">
      <c r="N447" s="1"/>
    </row>
    <row r="448" spans="14:14" ht="14.25" customHeight="1" x14ac:dyDescent="0.35">
      <c r="N448" s="1"/>
    </row>
    <row r="449" spans="14:14" ht="14.25" customHeight="1" x14ac:dyDescent="0.35">
      <c r="N449" s="1"/>
    </row>
    <row r="450" spans="14:14" ht="14.25" customHeight="1" x14ac:dyDescent="0.35">
      <c r="N450" s="1"/>
    </row>
    <row r="451" spans="14:14" ht="14.25" customHeight="1" x14ac:dyDescent="0.35">
      <c r="N451" s="1"/>
    </row>
    <row r="452" spans="14:14" ht="14.25" customHeight="1" x14ac:dyDescent="0.35">
      <c r="N452" s="1"/>
    </row>
    <row r="453" spans="14:14" ht="14.25" customHeight="1" x14ac:dyDescent="0.35">
      <c r="N453" s="1"/>
    </row>
    <row r="454" spans="14:14" ht="14.25" customHeight="1" x14ac:dyDescent="0.35">
      <c r="N454" s="1"/>
    </row>
    <row r="455" spans="14:14" ht="14.25" customHeight="1" x14ac:dyDescent="0.35">
      <c r="N455" s="1"/>
    </row>
    <row r="456" spans="14:14" ht="14.25" customHeight="1" x14ac:dyDescent="0.35">
      <c r="N456" s="1"/>
    </row>
    <row r="457" spans="14:14" ht="14.25" customHeight="1" x14ac:dyDescent="0.35">
      <c r="N457" s="1"/>
    </row>
    <row r="458" spans="14:14" ht="14.25" customHeight="1" x14ac:dyDescent="0.35">
      <c r="N458" s="1"/>
    </row>
    <row r="459" spans="14:14" ht="14.25" customHeight="1" x14ac:dyDescent="0.35">
      <c r="N459" s="1"/>
    </row>
    <row r="460" spans="14:14" ht="14.25" customHeight="1" x14ac:dyDescent="0.35">
      <c r="N460" s="1"/>
    </row>
    <row r="461" spans="14:14" ht="14.25" customHeight="1" x14ac:dyDescent="0.35">
      <c r="N461" s="1"/>
    </row>
    <row r="462" spans="14:14" ht="14.25" customHeight="1" x14ac:dyDescent="0.35">
      <c r="N462" s="1"/>
    </row>
    <row r="463" spans="14:14" ht="14.25" customHeight="1" x14ac:dyDescent="0.35">
      <c r="N463" s="1"/>
    </row>
    <row r="464" spans="14:14" ht="14.25" customHeight="1" x14ac:dyDescent="0.35">
      <c r="N464" s="1"/>
    </row>
    <row r="465" spans="14:14" ht="14.25" customHeight="1" x14ac:dyDescent="0.35">
      <c r="N465" s="1"/>
    </row>
    <row r="466" spans="14:14" ht="14.25" customHeight="1" x14ac:dyDescent="0.35">
      <c r="N466" s="1"/>
    </row>
    <row r="467" spans="14:14" ht="14.25" customHeight="1" x14ac:dyDescent="0.35">
      <c r="N467" s="1"/>
    </row>
    <row r="468" spans="14:14" ht="14.25" customHeight="1" x14ac:dyDescent="0.35">
      <c r="N468" s="1"/>
    </row>
    <row r="469" spans="14:14" ht="14.25" customHeight="1" x14ac:dyDescent="0.35">
      <c r="N469" s="1"/>
    </row>
    <row r="470" spans="14:14" ht="14.25" customHeight="1" x14ac:dyDescent="0.35">
      <c r="N470" s="1"/>
    </row>
    <row r="471" spans="14:14" ht="14.25" customHeight="1" x14ac:dyDescent="0.35">
      <c r="N471" s="1"/>
    </row>
    <row r="472" spans="14:14" ht="14.25" customHeight="1" x14ac:dyDescent="0.35">
      <c r="N472" s="1"/>
    </row>
    <row r="473" spans="14:14" ht="14.25" customHeight="1" x14ac:dyDescent="0.35">
      <c r="N473" s="1"/>
    </row>
    <row r="474" spans="14:14" ht="14.25" customHeight="1" x14ac:dyDescent="0.35">
      <c r="N474" s="1"/>
    </row>
    <row r="475" spans="14:14" ht="14.25" customHeight="1" x14ac:dyDescent="0.35">
      <c r="N475" s="1"/>
    </row>
    <row r="476" spans="14:14" ht="14.25" customHeight="1" x14ac:dyDescent="0.35">
      <c r="N476" s="1"/>
    </row>
    <row r="477" spans="14:14" ht="14.25" customHeight="1" x14ac:dyDescent="0.35">
      <c r="N477" s="1"/>
    </row>
    <row r="478" spans="14:14" ht="14.25" customHeight="1" x14ac:dyDescent="0.35">
      <c r="N478" s="1"/>
    </row>
    <row r="479" spans="14:14" ht="14.25" customHeight="1" x14ac:dyDescent="0.35">
      <c r="N479" s="1"/>
    </row>
    <row r="480" spans="14:14" ht="14.25" customHeight="1" x14ac:dyDescent="0.35">
      <c r="N480" s="1"/>
    </row>
    <row r="481" spans="14:14" ht="14.25" customHeight="1" x14ac:dyDescent="0.35">
      <c r="N481" s="1"/>
    </row>
    <row r="482" spans="14:14" ht="14.25" customHeight="1" x14ac:dyDescent="0.35">
      <c r="N482" s="1"/>
    </row>
    <row r="483" spans="14:14" ht="14.25" customHeight="1" x14ac:dyDescent="0.35">
      <c r="N483" s="1"/>
    </row>
    <row r="484" spans="14:14" ht="14.25" customHeight="1" x14ac:dyDescent="0.35">
      <c r="N484" s="1"/>
    </row>
    <row r="485" spans="14:14" ht="14.25" customHeight="1" x14ac:dyDescent="0.35">
      <c r="N485" s="1"/>
    </row>
    <row r="486" spans="14:14" ht="14.25" customHeight="1" x14ac:dyDescent="0.35">
      <c r="N486" s="1"/>
    </row>
    <row r="487" spans="14:14" ht="14.25" customHeight="1" x14ac:dyDescent="0.35">
      <c r="N487" s="1"/>
    </row>
    <row r="488" spans="14:14" ht="14.25" customHeight="1" x14ac:dyDescent="0.35">
      <c r="N488" s="1"/>
    </row>
    <row r="489" spans="14:14" ht="14.25" customHeight="1" x14ac:dyDescent="0.35">
      <c r="N489" s="1"/>
    </row>
    <row r="490" spans="14:14" ht="14.25" customHeight="1" x14ac:dyDescent="0.35">
      <c r="N490" s="1"/>
    </row>
    <row r="491" spans="14:14" ht="14.25" customHeight="1" x14ac:dyDescent="0.35">
      <c r="N491" s="1"/>
    </row>
    <row r="492" spans="14:14" ht="14.25" customHeight="1" x14ac:dyDescent="0.35">
      <c r="N492" s="1"/>
    </row>
    <row r="493" spans="14:14" ht="14.25" customHeight="1" x14ac:dyDescent="0.35">
      <c r="N493" s="1"/>
    </row>
    <row r="494" spans="14:14" ht="14.25" customHeight="1" x14ac:dyDescent="0.35">
      <c r="N494" s="1"/>
    </row>
    <row r="495" spans="14:14" ht="14.25" customHeight="1" x14ac:dyDescent="0.35">
      <c r="N495" s="1"/>
    </row>
    <row r="496" spans="14:14" ht="14.25" customHeight="1" x14ac:dyDescent="0.35">
      <c r="N496" s="1"/>
    </row>
    <row r="497" spans="14:14" ht="14.25" customHeight="1" x14ac:dyDescent="0.35">
      <c r="N497" s="1"/>
    </row>
    <row r="498" spans="14:14" ht="14.25" customHeight="1" x14ac:dyDescent="0.35">
      <c r="N498" s="1"/>
    </row>
    <row r="499" spans="14:14" ht="14.25" customHeight="1" x14ac:dyDescent="0.35">
      <c r="N499" s="1"/>
    </row>
    <row r="500" spans="14:14" ht="14.25" customHeight="1" x14ac:dyDescent="0.35">
      <c r="N500" s="1"/>
    </row>
    <row r="501" spans="14:14" ht="14.25" customHeight="1" x14ac:dyDescent="0.35">
      <c r="N501" s="1"/>
    </row>
    <row r="502" spans="14:14" ht="14.25" customHeight="1" x14ac:dyDescent="0.35">
      <c r="N502" s="1"/>
    </row>
    <row r="503" spans="14:14" ht="14.25" customHeight="1" x14ac:dyDescent="0.35">
      <c r="N503" s="1"/>
    </row>
    <row r="504" spans="14:14" ht="14.25" customHeight="1" x14ac:dyDescent="0.35">
      <c r="N504" s="1"/>
    </row>
    <row r="505" spans="14:14" ht="14.25" customHeight="1" x14ac:dyDescent="0.35">
      <c r="N505" s="1"/>
    </row>
    <row r="506" spans="14:14" ht="14.25" customHeight="1" x14ac:dyDescent="0.35">
      <c r="N506" s="1"/>
    </row>
    <row r="507" spans="14:14" ht="14.25" customHeight="1" x14ac:dyDescent="0.35">
      <c r="N507" s="1"/>
    </row>
    <row r="508" spans="14:14" ht="14.25" customHeight="1" x14ac:dyDescent="0.35">
      <c r="N508" s="1"/>
    </row>
    <row r="509" spans="14:14" ht="14.25" customHeight="1" x14ac:dyDescent="0.35">
      <c r="N509" s="1"/>
    </row>
    <row r="510" spans="14:14" ht="14.25" customHeight="1" x14ac:dyDescent="0.35">
      <c r="N510" s="1"/>
    </row>
    <row r="511" spans="14:14" ht="14.25" customHeight="1" x14ac:dyDescent="0.35">
      <c r="N511" s="1"/>
    </row>
    <row r="512" spans="14:14" ht="14.25" customHeight="1" x14ac:dyDescent="0.35">
      <c r="N512" s="1"/>
    </row>
    <row r="513" spans="14:14" ht="14.25" customHeight="1" x14ac:dyDescent="0.35">
      <c r="N513" s="1"/>
    </row>
    <row r="514" spans="14:14" ht="14.25" customHeight="1" x14ac:dyDescent="0.35">
      <c r="N514" s="1"/>
    </row>
    <row r="515" spans="14:14" ht="14.25" customHeight="1" x14ac:dyDescent="0.35">
      <c r="N515" s="1"/>
    </row>
    <row r="516" spans="14:14" ht="14.25" customHeight="1" x14ac:dyDescent="0.35">
      <c r="N516" s="1"/>
    </row>
    <row r="517" spans="14:14" ht="14.25" customHeight="1" x14ac:dyDescent="0.35">
      <c r="N517" s="1"/>
    </row>
    <row r="518" spans="14:14" ht="14.25" customHeight="1" x14ac:dyDescent="0.35">
      <c r="N518" s="1"/>
    </row>
    <row r="519" spans="14:14" ht="14.25" customHeight="1" x14ac:dyDescent="0.35">
      <c r="N519" s="1"/>
    </row>
    <row r="520" spans="14:14" ht="14.25" customHeight="1" x14ac:dyDescent="0.35">
      <c r="N520" s="1"/>
    </row>
    <row r="521" spans="14:14" ht="14.25" customHeight="1" x14ac:dyDescent="0.35">
      <c r="N521" s="1"/>
    </row>
    <row r="522" spans="14:14" ht="14.25" customHeight="1" x14ac:dyDescent="0.35">
      <c r="N522" s="1"/>
    </row>
    <row r="523" spans="14:14" ht="14.25" customHeight="1" x14ac:dyDescent="0.35">
      <c r="N523" s="1"/>
    </row>
    <row r="524" spans="14:14" ht="14.25" customHeight="1" x14ac:dyDescent="0.35">
      <c r="N524" s="1"/>
    </row>
    <row r="525" spans="14:14" ht="14.25" customHeight="1" x14ac:dyDescent="0.35">
      <c r="N525" s="1"/>
    </row>
    <row r="526" spans="14:14" ht="14.25" customHeight="1" x14ac:dyDescent="0.35">
      <c r="N526" s="1"/>
    </row>
    <row r="527" spans="14:14" ht="14.25" customHeight="1" x14ac:dyDescent="0.35">
      <c r="N527" s="1"/>
    </row>
    <row r="528" spans="14:14" ht="14.25" customHeight="1" x14ac:dyDescent="0.35">
      <c r="N528" s="1"/>
    </row>
    <row r="529" spans="14:14" ht="14.25" customHeight="1" x14ac:dyDescent="0.35">
      <c r="N529" s="1"/>
    </row>
    <row r="530" spans="14:14" ht="14.25" customHeight="1" x14ac:dyDescent="0.35">
      <c r="N530" s="1"/>
    </row>
    <row r="531" spans="14:14" ht="14.25" customHeight="1" x14ac:dyDescent="0.35">
      <c r="N531" s="1"/>
    </row>
    <row r="532" spans="14:14" ht="14.25" customHeight="1" x14ac:dyDescent="0.35">
      <c r="N532" s="1"/>
    </row>
    <row r="533" spans="14:14" ht="14.25" customHeight="1" x14ac:dyDescent="0.35">
      <c r="N533" s="1"/>
    </row>
    <row r="534" spans="14:14" ht="14.25" customHeight="1" x14ac:dyDescent="0.35">
      <c r="N534" s="1"/>
    </row>
    <row r="535" spans="14:14" ht="14.25" customHeight="1" x14ac:dyDescent="0.35">
      <c r="N535" s="1"/>
    </row>
    <row r="536" spans="14:14" ht="14.25" customHeight="1" x14ac:dyDescent="0.35">
      <c r="N536" s="1"/>
    </row>
    <row r="537" spans="14:14" ht="14.25" customHeight="1" x14ac:dyDescent="0.35">
      <c r="N537" s="1"/>
    </row>
    <row r="538" spans="14:14" ht="14.25" customHeight="1" x14ac:dyDescent="0.35">
      <c r="N538" s="1"/>
    </row>
    <row r="539" spans="14:14" ht="14.25" customHeight="1" x14ac:dyDescent="0.35">
      <c r="N539" s="1"/>
    </row>
    <row r="540" spans="14:14" ht="14.25" customHeight="1" x14ac:dyDescent="0.35">
      <c r="N540" s="1"/>
    </row>
    <row r="541" spans="14:14" ht="14.25" customHeight="1" x14ac:dyDescent="0.35">
      <c r="N541" s="1"/>
    </row>
    <row r="542" spans="14:14" ht="14.25" customHeight="1" x14ac:dyDescent="0.35">
      <c r="N542" s="1"/>
    </row>
    <row r="543" spans="14:14" ht="14.25" customHeight="1" x14ac:dyDescent="0.35">
      <c r="N543" s="1"/>
    </row>
    <row r="544" spans="14:14" ht="14.25" customHeight="1" x14ac:dyDescent="0.35">
      <c r="N544" s="1"/>
    </row>
    <row r="545" spans="14:14" ht="14.25" customHeight="1" x14ac:dyDescent="0.35">
      <c r="N545" s="1"/>
    </row>
    <row r="546" spans="14:14" ht="14.25" customHeight="1" x14ac:dyDescent="0.35">
      <c r="N546" s="1"/>
    </row>
    <row r="547" spans="14:14" ht="14.25" customHeight="1" x14ac:dyDescent="0.35">
      <c r="N547" s="1"/>
    </row>
    <row r="548" spans="14:14" ht="14.25" customHeight="1" x14ac:dyDescent="0.35">
      <c r="N548" s="1"/>
    </row>
    <row r="549" spans="14:14" ht="14.25" customHeight="1" x14ac:dyDescent="0.35">
      <c r="N549" s="1"/>
    </row>
    <row r="550" spans="14:14" ht="14.25" customHeight="1" x14ac:dyDescent="0.35">
      <c r="N550" s="1"/>
    </row>
    <row r="551" spans="14:14" ht="14.25" customHeight="1" x14ac:dyDescent="0.35">
      <c r="N551" s="1"/>
    </row>
    <row r="552" spans="14:14" ht="14.25" customHeight="1" x14ac:dyDescent="0.35">
      <c r="N552" s="1"/>
    </row>
    <row r="553" spans="14:14" ht="14.25" customHeight="1" x14ac:dyDescent="0.35">
      <c r="N553" s="1"/>
    </row>
    <row r="554" spans="14:14" ht="14.25" customHeight="1" x14ac:dyDescent="0.35">
      <c r="N554" s="1"/>
    </row>
    <row r="555" spans="14:14" ht="14.25" customHeight="1" x14ac:dyDescent="0.35">
      <c r="N555" s="1"/>
    </row>
    <row r="556" spans="14:14" ht="14.25" customHeight="1" x14ac:dyDescent="0.35">
      <c r="N556" s="1"/>
    </row>
    <row r="557" spans="14:14" ht="14.25" customHeight="1" x14ac:dyDescent="0.35">
      <c r="N557" s="1"/>
    </row>
    <row r="558" spans="14:14" ht="14.25" customHeight="1" x14ac:dyDescent="0.35">
      <c r="N558" s="1"/>
    </row>
    <row r="559" spans="14:14" ht="14.25" customHeight="1" x14ac:dyDescent="0.35">
      <c r="N559" s="1"/>
    </row>
    <row r="560" spans="14:14" ht="14.25" customHeight="1" x14ac:dyDescent="0.35">
      <c r="N560" s="1"/>
    </row>
    <row r="561" spans="14:14" ht="14.25" customHeight="1" x14ac:dyDescent="0.35">
      <c r="N561" s="1"/>
    </row>
    <row r="562" spans="14:14" ht="14.25" customHeight="1" x14ac:dyDescent="0.35">
      <c r="N562" s="1"/>
    </row>
    <row r="563" spans="14:14" ht="14.25" customHeight="1" x14ac:dyDescent="0.35">
      <c r="N563" s="1"/>
    </row>
    <row r="564" spans="14:14" ht="14.25" customHeight="1" x14ac:dyDescent="0.35">
      <c r="N564" s="1"/>
    </row>
    <row r="565" spans="14:14" ht="14.25" customHeight="1" x14ac:dyDescent="0.35">
      <c r="N565" s="1"/>
    </row>
    <row r="566" spans="14:14" ht="14.25" customHeight="1" x14ac:dyDescent="0.35">
      <c r="N566" s="1"/>
    </row>
    <row r="567" spans="14:14" ht="14.25" customHeight="1" x14ac:dyDescent="0.35">
      <c r="N567" s="1"/>
    </row>
    <row r="568" spans="14:14" ht="14.25" customHeight="1" x14ac:dyDescent="0.35">
      <c r="N568" s="1"/>
    </row>
    <row r="569" spans="14:14" ht="14.25" customHeight="1" x14ac:dyDescent="0.35">
      <c r="N569" s="1"/>
    </row>
    <row r="570" spans="14:14" ht="14.25" customHeight="1" x14ac:dyDescent="0.35">
      <c r="N570" s="1"/>
    </row>
    <row r="571" spans="14:14" ht="14.25" customHeight="1" x14ac:dyDescent="0.35">
      <c r="N571" s="1"/>
    </row>
    <row r="572" spans="14:14" ht="14.25" customHeight="1" x14ac:dyDescent="0.35">
      <c r="N572" s="1"/>
    </row>
    <row r="573" spans="14:14" ht="14.25" customHeight="1" x14ac:dyDescent="0.35">
      <c r="N573" s="1"/>
    </row>
    <row r="574" spans="14:14" ht="14.25" customHeight="1" x14ac:dyDescent="0.35">
      <c r="N574" s="1"/>
    </row>
    <row r="575" spans="14:14" ht="14.25" customHeight="1" x14ac:dyDescent="0.35">
      <c r="N575" s="1"/>
    </row>
    <row r="576" spans="14:14" ht="14.25" customHeight="1" x14ac:dyDescent="0.35">
      <c r="N576" s="1"/>
    </row>
    <row r="577" spans="14:14" ht="14.25" customHeight="1" x14ac:dyDescent="0.35">
      <c r="N577" s="1"/>
    </row>
    <row r="578" spans="14:14" ht="14.25" customHeight="1" x14ac:dyDescent="0.35">
      <c r="N578" s="1"/>
    </row>
    <row r="579" spans="14:14" ht="14.25" customHeight="1" x14ac:dyDescent="0.35">
      <c r="N579" s="1"/>
    </row>
    <row r="580" spans="14:14" ht="14.25" customHeight="1" x14ac:dyDescent="0.35">
      <c r="N580" s="1"/>
    </row>
    <row r="581" spans="14:14" ht="14.25" customHeight="1" x14ac:dyDescent="0.35">
      <c r="N581" s="1"/>
    </row>
    <row r="582" spans="14:14" ht="14.25" customHeight="1" x14ac:dyDescent="0.35">
      <c r="N582" s="1"/>
    </row>
    <row r="583" spans="14:14" ht="14.25" customHeight="1" x14ac:dyDescent="0.35">
      <c r="N583" s="1"/>
    </row>
    <row r="584" spans="14:14" ht="14.25" customHeight="1" x14ac:dyDescent="0.35">
      <c r="N584" s="1"/>
    </row>
    <row r="585" spans="14:14" ht="14.25" customHeight="1" x14ac:dyDescent="0.35">
      <c r="N585" s="1"/>
    </row>
    <row r="586" spans="14:14" ht="14.25" customHeight="1" x14ac:dyDescent="0.35">
      <c r="N586" s="1"/>
    </row>
    <row r="587" spans="14:14" ht="14.25" customHeight="1" x14ac:dyDescent="0.35">
      <c r="N587" s="1"/>
    </row>
    <row r="588" spans="14:14" ht="14.25" customHeight="1" x14ac:dyDescent="0.35">
      <c r="N588" s="1"/>
    </row>
    <row r="589" spans="14:14" ht="14.25" customHeight="1" x14ac:dyDescent="0.35">
      <c r="N589" s="1"/>
    </row>
    <row r="590" spans="14:14" ht="14.25" customHeight="1" x14ac:dyDescent="0.35">
      <c r="N590" s="1"/>
    </row>
    <row r="591" spans="14:14" ht="14.25" customHeight="1" x14ac:dyDescent="0.35">
      <c r="N591" s="1"/>
    </row>
    <row r="592" spans="14:14" ht="14.25" customHeight="1" x14ac:dyDescent="0.35">
      <c r="N592" s="1"/>
    </row>
    <row r="593" spans="14:14" ht="14.25" customHeight="1" x14ac:dyDescent="0.35">
      <c r="N593" s="1"/>
    </row>
    <row r="594" spans="14:14" ht="14.25" customHeight="1" x14ac:dyDescent="0.35">
      <c r="N594" s="1"/>
    </row>
    <row r="595" spans="14:14" ht="14.25" customHeight="1" x14ac:dyDescent="0.35">
      <c r="N595" s="1"/>
    </row>
    <row r="596" spans="14:14" ht="14.25" customHeight="1" x14ac:dyDescent="0.35">
      <c r="N596" s="1"/>
    </row>
    <row r="597" spans="14:14" ht="14.25" customHeight="1" x14ac:dyDescent="0.35">
      <c r="N597" s="1"/>
    </row>
    <row r="598" spans="14:14" ht="14.25" customHeight="1" x14ac:dyDescent="0.35">
      <c r="N598" s="1"/>
    </row>
    <row r="599" spans="14:14" ht="14.25" customHeight="1" x14ac:dyDescent="0.35">
      <c r="N599" s="1"/>
    </row>
    <row r="600" spans="14:14" ht="14.25" customHeight="1" x14ac:dyDescent="0.35">
      <c r="N600" s="1"/>
    </row>
    <row r="601" spans="14:14" ht="14.25" customHeight="1" x14ac:dyDescent="0.35">
      <c r="N601" s="1"/>
    </row>
    <row r="602" spans="14:14" ht="14.25" customHeight="1" x14ac:dyDescent="0.35">
      <c r="N602" s="1"/>
    </row>
    <row r="603" spans="14:14" ht="14.25" customHeight="1" x14ac:dyDescent="0.35">
      <c r="N603" s="1"/>
    </row>
    <row r="604" spans="14:14" ht="14.25" customHeight="1" x14ac:dyDescent="0.35">
      <c r="N604" s="1"/>
    </row>
    <row r="605" spans="14:14" ht="14.25" customHeight="1" x14ac:dyDescent="0.35">
      <c r="N605" s="1"/>
    </row>
    <row r="606" spans="14:14" ht="14.25" customHeight="1" x14ac:dyDescent="0.35">
      <c r="N606" s="1"/>
    </row>
    <row r="607" spans="14:14" ht="14.25" customHeight="1" x14ac:dyDescent="0.35">
      <c r="N607" s="1"/>
    </row>
    <row r="608" spans="14:14" ht="14.25" customHeight="1" x14ac:dyDescent="0.35">
      <c r="N608" s="1"/>
    </row>
    <row r="609" spans="14:14" ht="14.25" customHeight="1" x14ac:dyDescent="0.35">
      <c r="N609" s="1"/>
    </row>
    <row r="610" spans="14:14" ht="14.25" customHeight="1" x14ac:dyDescent="0.35">
      <c r="N610" s="1"/>
    </row>
    <row r="611" spans="14:14" ht="14.25" customHeight="1" x14ac:dyDescent="0.35">
      <c r="N611" s="1"/>
    </row>
    <row r="612" spans="14:14" ht="14.25" customHeight="1" x14ac:dyDescent="0.35">
      <c r="N612" s="1"/>
    </row>
    <row r="613" spans="14:14" ht="14.25" customHeight="1" x14ac:dyDescent="0.35">
      <c r="N613" s="1"/>
    </row>
    <row r="614" spans="14:14" ht="14.25" customHeight="1" x14ac:dyDescent="0.35">
      <c r="N614" s="1"/>
    </row>
    <row r="615" spans="14:14" ht="14.25" customHeight="1" x14ac:dyDescent="0.35">
      <c r="N615" s="1"/>
    </row>
    <row r="616" spans="14:14" ht="14.25" customHeight="1" x14ac:dyDescent="0.35">
      <c r="N616" s="1"/>
    </row>
    <row r="617" spans="14:14" ht="14.25" customHeight="1" x14ac:dyDescent="0.35">
      <c r="N617" s="1"/>
    </row>
    <row r="618" spans="14:14" ht="14.25" customHeight="1" x14ac:dyDescent="0.35">
      <c r="N618" s="1"/>
    </row>
    <row r="619" spans="14:14" ht="14.25" customHeight="1" x14ac:dyDescent="0.35">
      <c r="N619" s="1"/>
    </row>
    <row r="620" spans="14:14" ht="14.25" customHeight="1" x14ac:dyDescent="0.35">
      <c r="N620" s="1"/>
    </row>
    <row r="621" spans="14:14" ht="14.25" customHeight="1" x14ac:dyDescent="0.35">
      <c r="N621" s="1"/>
    </row>
    <row r="622" spans="14:14" ht="14.25" customHeight="1" x14ac:dyDescent="0.35">
      <c r="N622" s="1"/>
    </row>
    <row r="623" spans="14:14" ht="14.25" customHeight="1" x14ac:dyDescent="0.35">
      <c r="N623" s="1"/>
    </row>
    <row r="624" spans="14:14" ht="14.25" customHeight="1" x14ac:dyDescent="0.35">
      <c r="N624" s="1"/>
    </row>
    <row r="625" spans="14:14" ht="14.25" customHeight="1" x14ac:dyDescent="0.35">
      <c r="N625" s="1"/>
    </row>
    <row r="626" spans="14:14" ht="14.25" customHeight="1" x14ac:dyDescent="0.35">
      <c r="N626" s="1"/>
    </row>
    <row r="627" spans="14:14" ht="14.25" customHeight="1" x14ac:dyDescent="0.35">
      <c r="N627" s="1"/>
    </row>
    <row r="628" spans="14:14" ht="14.25" customHeight="1" x14ac:dyDescent="0.35">
      <c r="N628" s="1"/>
    </row>
    <row r="629" spans="14:14" ht="14.25" customHeight="1" x14ac:dyDescent="0.35">
      <c r="N629" s="1"/>
    </row>
    <row r="630" spans="14:14" ht="14.25" customHeight="1" x14ac:dyDescent="0.35">
      <c r="N630" s="1"/>
    </row>
    <row r="631" spans="14:14" ht="14.25" customHeight="1" x14ac:dyDescent="0.35">
      <c r="N631" s="1"/>
    </row>
    <row r="632" spans="14:14" ht="14.25" customHeight="1" x14ac:dyDescent="0.35">
      <c r="N632" s="1"/>
    </row>
    <row r="633" spans="14:14" ht="14.25" customHeight="1" x14ac:dyDescent="0.35">
      <c r="N633" s="1"/>
    </row>
    <row r="634" spans="14:14" ht="14.25" customHeight="1" x14ac:dyDescent="0.35">
      <c r="N634" s="1"/>
    </row>
    <row r="635" spans="14:14" ht="14.25" customHeight="1" x14ac:dyDescent="0.35">
      <c r="N635" s="1"/>
    </row>
    <row r="636" spans="14:14" ht="14.25" customHeight="1" x14ac:dyDescent="0.35">
      <c r="N636" s="1"/>
    </row>
    <row r="637" spans="14:14" ht="14.25" customHeight="1" x14ac:dyDescent="0.35">
      <c r="N637" s="1"/>
    </row>
    <row r="638" spans="14:14" ht="14.25" customHeight="1" x14ac:dyDescent="0.35">
      <c r="N638" s="1"/>
    </row>
    <row r="639" spans="14:14" ht="14.25" customHeight="1" x14ac:dyDescent="0.35">
      <c r="N639" s="1"/>
    </row>
    <row r="640" spans="14:14" ht="14.25" customHeight="1" x14ac:dyDescent="0.35">
      <c r="N640" s="1"/>
    </row>
    <row r="641" spans="14:14" ht="14.25" customHeight="1" x14ac:dyDescent="0.35">
      <c r="N641" s="1"/>
    </row>
    <row r="642" spans="14:14" ht="14.25" customHeight="1" x14ac:dyDescent="0.35">
      <c r="N642" s="1"/>
    </row>
    <row r="643" spans="14:14" ht="14.25" customHeight="1" x14ac:dyDescent="0.35">
      <c r="N643" s="1"/>
    </row>
    <row r="644" spans="14:14" ht="14.25" customHeight="1" x14ac:dyDescent="0.35">
      <c r="N644" s="1"/>
    </row>
    <row r="645" spans="14:14" ht="14.25" customHeight="1" x14ac:dyDescent="0.35">
      <c r="N645" s="1"/>
    </row>
    <row r="646" spans="14:14" ht="14.25" customHeight="1" x14ac:dyDescent="0.35">
      <c r="N646" s="1"/>
    </row>
    <row r="647" spans="14:14" ht="14.25" customHeight="1" x14ac:dyDescent="0.35">
      <c r="N647" s="1"/>
    </row>
    <row r="648" spans="14:14" ht="14.25" customHeight="1" x14ac:dyDescent="0.35">
      <c r="N648" s="1"/>
    </row>
    <row r="649" spans="14:14" ht="14.25" customHeight="1" x14ac:dyDescent="0.35">
      <c r="N649" s="1"/>
    </row>
    <row r="650" spans="14:14" ht="14.25" customHeight="1" x14ac:dyDescent="0.35">
      <c r="N650" s="1"/>
    </row>
    <row r="651" spans="14:14" ht="14.25" customHeight="1" x14ac:dyDescent="0.35">
      <c r="N651" s="1"/>
    </row>
    <row r="652" spans="14:14" ht="14.25" customHeight="1" x14ac:dyDescent="0.35">
      <c r="N652" s="1"/>
    </row>
    <row r="653" spans="14:14" ht="14.25" customHeight="1" x14ac:dyDescent="0.35">
      <c r="N653" s="1"/>
    </row>
    <row r="654" spans="14:14" ht="14.25" customHeight="1" x14ac:dyDescent="0.35">
      <c r="N654" s="1"/>
    </row>
    <row r="655" spans="14:14" ht="14.25" customHeight="1" x14ac:dyDescent="0.35">
      <c r="N655" s="1"/>
    </row>
    <row r="656" spans="14:14" ht="14.25" customHeight="1" x14ac:dyDescent="0.35">
      <c r="N656" s="1"/>
    </row>
    <row r="657" spans="14:14" ht="14.25" customHeight="1" x14ac:dyDescent="0.35">
      <c r="N657" s="1"/>
    </row>
    <row r="658" spans="14:14" ht="14.25" customHeight="1" x14ac:dyDescent="0.35">
      <c r="N658" s="1"/>
    </row>
    <row r="659" spans="14:14" ht="14.25" customHeight="1" x14ac:dyDescent="0.35">
      <c r="N659" s="1"/>
    </row>
    <row r="660" spans="14:14" ht="14.25" customHeight="1" x14ac:dyDescent="0.35">
      <c r="N660" s="1"/>
    </row>
    <row r="661" spans="14:14" ht="14.25" customHeight="1" x14ac:dyDescent="0.35">
      <c r="N661" s="1"/>
    </row>
    <row r="662" spans="14:14" ht="14.25" customHeight="1" x14ac:dyDescent="0.35">
      <c r="N662" s="1"/>
    </row>
    <row r="663" spans="14:14" ht="14.25" customHeight="1" x14ac:dyDescent="0.35">
      <c r="N663" s="1"/>
    </row>
    <row r="664" spans="14:14" ht="14.25" customHeight="1" x14ac:dyDescent="0.35">
      <c r="N664" s="1"/>
    </row>
    <row r="665" spans="14:14" ht="14.25" customHeight="1" x14ac:dyDescent="0.35">
      <c r="N665" s="1"/>
    </row>
    <row r="666" spans="14:14" ht="14.25" customHeight="1" x14ac:dyDescent="0.35">
      <c r="N666" s="1"/>
    </row>
    <row r="667" spans="14:14" ht="14.25" customHeight="1" x14ac:dyDescent="0.35">
      <c r="N667" s="1"/>
    </row>
    <row r="668" spans="14:14" ht="14.25" customHeight="1" x14ac:dyDescent="0.35">
      <c r="N668" s="1"/>
    </row>
    <row r="669" spans="14:14" ht="14.25" customHeight="1" x14ac:dyDescent="0.35">
      <c r="N669" s="1"/>
    </row>
    <row r="670" spans="14:14" ht="14.25" customHeight="1" x14ac:dyDescent="0.35">
      <c r="N670" s="1"/>
    </row>
    <row r="671" spans="14:14" ht="14.25" customHeight="1" x14ac:dyDescent="0.35">
      <c r="N671" s="1"/>
    </row>
    <row r="672" spans="14:14" ht="14.25" customHeight="1" x14ac:dyDescent="0.35">
      <c r="N672" s="1"/>
    </row>
    <row r="673" spans="14:14" ht="14.25" customHeight="1" x14ac:dyDescent="0.35">
      <c r="N673" s="1"/>
    </row>
    <row r="674" spans="14:14" ht="14.25" customHeight="1" x14ac:dyDescent="0.35">
      <c r="N674" s="1"/>
    </row>
    <row r="675" spans="14:14" ht="14.25" customHeight="1" x14ac:dyDescent="0.35">
      <c r="N675" s="1"/>
    </row>
    <row r="676" spans="14:14" ht="14.25" customHeight="1" x14ac:dyDescent="0.35">
      <c r="N676" s="1"/>
    </row>
    <row r="677" spans="14:14" ht="14.25" customHeight="1" x14ac:dyDescent="0.35">
      <c r="N677" s="1"/>
    </row>
    <row r="678" spans="14:14" ht="14.25" customHeight="1" x14ac:dyDescent="0.35">
      <c r="N678" s="1"/>
    </row>
    <row r="679" spans="14:14" ht="14.25" customHeight="1" x14ac:dyDescent="0.35">
      <c r="N679" s="1"/>
    </row>
    <row r="680" spans="14:14" ht="14.25" customHeight="1" x14ac:dyDescent="0.35">
      <c r="N680" s="1"/>
    </row>
    <row r="681" spans="14:14" ht="14.25" customHeight="1" x14ac:dyDescent="0.35">
      <c r="N681" s="1"/>
    </row>
    <row r="682" spans="14:14" ht="14.25" customHeight="1" x14ac:dyDescent="0.35">
      <c r="N682" s="1"/>
    </row>
    <row r="683" spans="14:14" ht="14.25" customHeight="1" x14ac:dyDescent="0.35">
      <c r="N683" s="1"/>
    </row>
    <row r="684" spans="14:14" ht="14.25" customHeight="1" x14ac:dyDescent="0.35">
      <c r="N684" s="1"/>
    </row>
    <row r="685" spans="14:14" ht="14.25" customHeight="1" x14ac:dyDescent="0.35">
      <c r="N685" s="1"/>
    </row>
    <row r="686" spans="14:14" ht="14.25" customHeight="1" x14ac:dyDescent="0.35">
      <c r="N686" s="1"/>
    </row>
    <row r="687" spans="14:14" ht="14.25" customHeight="1" x14ac:dyDescent="0.35">
      <c r="N687" s="1"/>
    </row>
    <row r="688" spans="14:14" ht="14.25" customHeight="1" x14ac:dyDescent="0.35">
      <c r="N688" s="1"/>
    </row>
    <row r="689" spans="14:14" ht="14.25" customHeight="1" x14ac:dyDescent="0.35">
      <c r="N689" s="1"/>
    </row>
    <row r="690" spans="14:14" ht="14.25" customHeight="1" x14ac:dyDescent="0.35">
      <c r="N690" s="1"/>
    </row>
    <row r="691" spans="14:14" ht="14.25" customHeight="1" x14ac:dyDescent="0.35">
      <c r="N691" s="1"/>
    </row>
    <row r="692" spans="14:14" ht="14.25" customHeight="1" x14ac:dyDescent="0.35">
      <c r="N692" s="1"/>
    </row>
    <row r="693" spans="14:14" ht="14.25" customHeight="1" x14ac:dyDescent="0.35">
      <c r="N693" s="1"/>
    </row>
    <row r="694" spans="14:14" ht="14.25" customHeight="1" x14ac:dyDescent="0.35">
      <c r="N694" s="1"/>
    </row>
    <row r="695" spans="14:14" ht="14.25" customHeight="1" x14ac:dyDescent="0.35">
      <c r="N695" s="1"/>
    </row>
    <row r="696" spans="14:14" ht="14.25" customHeight="1" x14ac:dyDescent="0.35">
      <c r="N696" s="1"/>
    </row>
    <row r="697" spans="14:14" ht="14.25" customHeight="1" x14ac:dyDescent="0.35">
      <c r="N697" s="1"/>
    </row>
    <row r="698" spans="14:14" ht="14.25" customHeight="1" x14ac:dyDescent="0.35">
      <c r="N698" s="1"/>
    </row>
    <row r="699" spans="14:14" ht="14.25" customHeight="1" x14ac:dyDescent="0.35">
      <c r="N699" s="1"/>
    </row>
    <row r="700" spans="14:14" ht="14.25" customHeight="1" x14ac:dyDescent="0.35">
      <c r="N700" s="1"/>
    </row>
    <row r="701" spans="14:14" ht="14.25" customHeight="1" x14ac:dyDescent="0.35">
      <c r="N701" s="1"/>
    </row>
    <row r="702" spans="14:14" ht="14.25" customHeight="1" x14ac:dyDescent="0.35">
      <c r="N702" s="1"/>
    </row>
    <row r="703" spans="14:14" ht="14.25" customHeight="1" x14ac:dyDescent="0.35">
      <c r="N703" s="1"/>
    </row>
    <row r="704" spans="14:14" ht="14.25" customHeight="1" x14ac:dyDescent="0.35">
      <c r="N704" s="1"/>
    </row>
    <row r="705" spans="14:14" ht="14.25" customHeight="1" x14ac:dyDescent="0.35">
      <c r="N705" s="1"/>
    </row>
    <row r="706" spans="14:14" ht="14.25" customHeight="1" x14ac:dyDescent="0.35">
      <c r="N706" s="1"/>
    </row>
    <row r="707" spans="14:14" ht="14.25" customHeight="1" x14ac:dyDescent="0.35">
      <c r="N707" s="1"/>
    </row>
    <row r="708" spans="14:14" ht="14.25" customHeight="1" x14ac:dyDescent="0.35">
      <c r="N708" s="1"/>
    </row>
    <row r="709" spans="14:14" ht="14.25" customHeight="1" x14ac:dyDescent="0.35">
      <c r="N709" s="1"/>
    </row>
    <row r="710" spans="14:14" ht="14.25" customHeight="1" x14ac:dyDescent="0.35">
      <c r="N710" s="1"/>
    </row>
    <row r="711" spans="14:14" ht="14.25" customHeight="1" x14ac:dyDescent="0.35">
      <c r="N711" s="1"/>
    </row>
    <row r="712" spans="14:14" ht="14.25" customHeight="1" x14ac:dyDescent="0.35">
      <c r="N712" s="1"/>
    </row>
    <row r="713" spans="14:14" ht="14.25" customHeight="1" x14ac:dyDescent="0.35">
      <c r="N713" s="1"/>
    </row>
    <row r="714" spans="14:14" ht="14.25" customHeight="1" x14ac:dyDescent="0.35">
      <c r="N714" s="1"/>
    </row>
    <row r="715" spans="14:14" ht="14.25" customHeight="1" x14ac:dyDescent="0.35">
      <c r="N715" s="1"/>
    </row>
    <row r="716" spans="14:14" ht="14.25" customHeight="1" x14ac:dyDescent="0.35">
      <c r="N716" s="1"/>
    </row>
    <row r="717" spans="14:14" ht="14.25" customHeight="1" x14ac:dyDescent="0.35">
      <c r="N717" s="1"/>
    </row>
    <row r="718" spans="14:14" ht="14.25" customHeight="1" x14ac:dyDescent="0.35">
      <c r="N718" s="1"/>
    </row>
    <row r="719" spans="14:14" ht="14.25" customHeight="1" x14ac:dyDescent="0.35">
      <c r="N719" s="1"/>
    </row>
    <row r="720" spans="14:14" ht="14.25" customHeight="1" x14ac:dyDescent="0.35">
      <c r="N720" s="1"/>
    </row>
    <row r="721" spans="14:14" ht="14.25" customHeight="1" x14ac:dyDescent="0.35">
      <c r="N721" s="1"/>
    </row>
    <row r="722" spans="14:14" ht="14.25" customHeight="1" x14ac:dyDescent="0.35">
      <c r="N722" s="1"/>
    </row>
    <row r="723" spans="14:14" ht="14.25" customHeight="1" x14ac:dyDescent="0.35">
      <c r="N723" s="1"/>
    </row>
    <row r="724" spans="14:14" ht="14.25" customHeight="1" x14ac:dyDescent="0.35">
      <c r="N724" s="1"/>
    </row>
    <row r="725" spans="14:14" ht="14.25" customHeight="1" x14ac:dyDescent="0.35">
      <c r="N725" s="1"/>
    </row>
    <row r="726" spans="14:14" ht="14.25" customHeight="1" x14ac:dyDescent="0.35">
      <c r="N726" s="1"/>
    </row>
    <row r="727" spans="14:14" ht="14.25" customHeight="1" x14ac:dyDescent="0.35">
      <c r="N727" s="1"/>
    </row>
    <row r="728" spans="14:14" ht="14.25" customHeight="1" x14ac:dyDescent="0.35">
      <c r="N728" s="1"/>
    </row>
    <row r="729" spans="14:14" ht="14.25" customHeight="1" x14ac:dyDescent="0.35">
      <c r="N729" s="1"/>
    </row>
    <row r="730" spans="14:14" ht="14.25" customHeight="1" x14ac:dyDescent="0.35">
      <c r="N730" s="1"/>
    </row>
    <row r="731" spans="14:14" ht="14.25" customHeight="1" x14ac:dyDescent="0.35">
      <c r="N731" s="1"/>
    </row>
    <row r="732" spans="14:14" ht="14.25" customHeight="1" x14ac:dyDescent="0.35">
      <c r="N732" s="1"/>
    </row>
    <row r="733" spans="14:14" ht="14.25" customHeight="1" x14ac:dyDescent="0.35">
      <c r="N733" s="1"/>
    </row>
    <row r="734" spans="14:14" ht="14.25" customHeight="1" x14ac:dyDescent="0.35">
      <c r="N734" s="1"/>
    </row>
    <row r="735" spans="14:14" ht="14.25" customHeight="1" x14ac:dyDescent="0.35">
      <c r="N735" s="1"/>
    </row>
    <row r="736" spans="14:14" ht="14.25" customHeight="1" x14ac:dyDescent="0.35">
      <c r="N736" s="1"/>
    </row>
    <row r="737" spans="14:14" ht="14.25" customHeight="1" x14ac:dyDescent="0.35">
      <c r="N737" s="1"/>
    </row>
    <row r="738" spans="14:14" ht="14.25" customHeight="1" x14ac:dyDescent="0.35">
      <c r="N738" s="1"/>
    </row>
    <row r="739" spans="14:14" ht="14.25" customHeight="1" x14ac:dyDescent="0.35">
      <c r="N739" s="1"/>
    </row>
    <row r="740" spans="14:14" ht="14.25" customHeight="1" x14ac:dyDescent="0.35">
      <c r="N740" s="1"/>
    </row>
    <row r="741" spans="14:14" ht="14.25" customHeight="1" x14ac:dyDescent="0.35">
      <c r="N741" s="1"/>
    </row>
    <row r="742" spans="14:14" ht="14.25" customHeight="1" x14ac:dyDescent="0.35">
      <c r="N742" s="1"/>
    </row>
    <row r="743" spans="14:14" ht="14.25" customHeight="1" x14ac:dyDescent="0.35">
      <c r="N743" s="1"/>
    </row>
    <row r="744" spans="14:14" ht="14.25" customHeight="1" x14ac:dyDescent="0.35">
      <c r="N744" s="1"/>
    </row>
    <row r="745" spans="14:14" ht="14.25" customHeight="1" x14ac:dyDescent="0.35">
      <c r="N745" s="1"/>
    </row>
    <row r="746" spans="14:14" ht="14.25" customHeight="1" x14ac:dyDescent="0.35">
      <c r="N746" s="1"/>
    </row>
    <row r="747" spans="14:14" ht="14.25" customHeight="1" x14ac:dyDescent="0.35">
      <c r="N747" s="1"/>
    </row>
    <row r="748" spans="14:14" ht="14.25" customHeight="1" x14ac:dyDescent="0.35">
      <c r="N748" s="1"/>
    </row>
    <row r="749" spans="14:14" ht="14.25" customHeight="1" x14ac:dyDescent="0.35">
      <c r="N749" s="1"/>
    </row>
    <row r="750" spans="14:14" ht="14.25" customHeight="1" x14ac:dyDescent="0.35">
      <c r="N750" s="1"/>
    </row>
    <row r="751" spans="14:14" ht="14.25" customHeight="1" x14ac:dyDescent="0.35">
      <c r="N751" s="1"/>
    </row>
    <row r="752" spans="14:14" ht="14.25" customHeight="1" x14ac:dyDescent="0.35">
      <c r="N752" s="1"/>
    </row>
    <row r="753" spans="14:14" ht="14.25" customHeight="1" x14ac:dyDescent="0.35">
      <c r="N753" s="1"/>
    </row>
    <row r="754" spans="14:14" ht="14.25" customHeight="1" x14ac:dyDescent="0.35">
      <c r="N754" s="1"/>
    </row>
    <row r="755" spans="14:14" ht="14.25" customHeight="1" x14ac:dyDescent="0.35">
      <c r="N755" s="1"/>
    </row>
    <row r="756" spans="14:14" ht="14.25" customHeight="1" x14ac:dyDescent="0.35">
      <c r="N756" s="1"/>
    </row>
    <row r="757" spans="14:14" ht="14.25" customHeight="1" x14ac:dyDescent="0.35">
      <c r="N757" s="1"/>
    </row>
    <row r="758" spans="14:14" ht="14.25" customHeight="1" x14ac:dyDescent="0.35">
      <c r="N758" s="1"/>
    </row>
    <row r="759" spans="14:14" ht="14.25" customHeight="1" x14ac:dyDescent="0.35">
      <c r="N759" s="1"/>
    </row>
    <row r="760" spans="14:14" ht="14.25" customHeight="1" x14ac:dyDescent="0.35">
      <c r="N760" s="1"/>
    </row>
    <row r="761" spans="14:14" ht="14.25" customHeight="1" x14ac:dyDescent="0.35">
      <c r="N761" s="1"/>
    </row>
    <row r="762" spans="14:14" ht="14.25" customHeight="1" x14ac:dyDescent="0.35">
      <c r="N762" s="1"/>
    </row>
    <row r="763" spans="14:14" ht="14.25" customHeight="1" x14ac:dyDescent="0.35">
      <c r="N763" s="1"/>
    </row>
    <row r="764" spans="14:14" ht="14.25" customHeight="1" x14ac:dyDescent="0.35">
      <c r="N764" s="1"/>
    </row>
    <row r="765" spans="14:14" ht="14.25" customHeight="1" x14ac:dyDescent="0.35">
      <c r="N765" s="1"/>
    </row>
    <row r="766" spans="14:14" ht="14.25" customHeight="1" x14ac:dyDescent="0.35">
      <c r="N766" s="1"/>
    </row>
    <row r="767" spans="14:14" ht="14.25" customHeight="1" x14ac:dyDescent="0.35">
      <c r="N767" s="1"/>
    </row>
    <row r="768" spans="14:14" ht="14.25" customHeight="1" x14ac:dyDescent="0.35">
      <c r="N768" s="1"/>
    </row>
    <row r="769" spans="14:14" ht="14.25" customHeight="1" x14ac:dyDescent="0.35">
      <c r="N769" s="1"/>
    </row>
    <row r="770" spans="14:14" ht="14.25" customHeight="1" x14ac:dyDescent="0.35">
      <c r="N770" s="1"/>
    </row>
    <row r="771" spans="14:14" ht="14.25" customHeight="1" x14ac:dyDescent="0.35">
      <c r="N771" s="1"/>
    </row>
    <row r="772" spans="14:14" ht="14.25" customHeight="1" x14ac:dyDescent="0.35">
      <c r="N772" s="1"/>
    </row>
    <row r="773" spans="14:14" ht="14.25" customHeight="1" x14ac:dyDescent="0.35">
      <c r="N773" s="1"/>
    </row>
    <row r="774" spans="14:14" ht="14.25" customHeight="1" x14ac:dyDescent="0.35">
      <c r="N774" s="1"/>
    </row>
    <row r="775" spans="14:14" ht="14.25" customHeight="1" x14ac:dyDescent="0.35">
      <c r="N775" s="1"/>
    </row>
    <row r="776" spans="14:14" ht="14.25" customHeight="1" x14ac:dyDescent="0.35">
      <c r="N776" s="1"/>
    </row>
    <row r="777" spans="14:14" ht="14.25" customHeight="1" x14ac:dyDescent="0.35">
      <c r="N777" s="1"/>
    </row>
    <row r="778" spans="14:14" ht="14.25" customHeight="1" x14ac:dyDescent="0.35">
      <c r="N778" s="1"/>
    </row>
    <row r="779" spans="14:14" ht="14.25" customHeight="1" x14ac:dyDescent="0.35">
      <c r="N779" s="1"/>
    </row>
    <row r="780" spans="14:14" ht="14.25" customHeight="1" x14ac:dyDescent="0.35">
      <c r="N780" s="1"/>
    </row>
    <row r="781" spans="14:14" ht="14.25" customHeight="1" x14ac:dyDescent="0.35">
      <c r="N781" s="1"/>
    </row>
    <row r="782" spans="14:14" ht="14.25" customHeight="1" x14ac:dyDescent="0.35">
      <c r="N782" s="1"/>
    </row>
    <row r="783" spans="14:14" ht="14.25" customHeight="1" x14ac:dyDescent="0.35">
      <c r="N783" s="1"/>
    </row>
    <row r="784" spans="14:14" ht="14.25" customHeight="1" x14ac:dyDescent="0.35">
      <c r="N784" s="1"/>
    </row>
    <row r="785" spans="14:14" ht="14.25" customHeight="1" x14ac:dyDescent="0.35">
      <c r="N785" s="1"/>
    </row>
    <row r="786" spans="14:14" ht="14.25" customHeight="1" x14ac:dyDescent="0.35">
      <c r="N786" s="1"/>
    </row>
    <row r="787" spans="14:14" ht="14.25" customHeight="1" x14ac:dyDescent="0.35">
      <c r="N787" s="1"/>
    </row>
    <row r="788" spans="14:14" ht="14.25" customHeight="1" x14ac:dyDescent="0.35">
      <c r="N788" s="1"/>
    </row>
    <row r="789" spans="14:14" ht="14.25" customHeight="1" x14ac:dyDescent="0.35">
      <c r="N789" s="1"/>
    </row>
    <row r="790" spans="14:14" ht="14.25" customHeight="1" x14ac:dyDescent="0.35">
      <c r="N790" s="1"/>
    </row>
    <row r="791" spans="14:14" ht="14.25" customHeight="1" x14ac:dyDescent="0.35">
      <c r="N791" s="1"/>
    </row>
    <row r="792" spans="14:14" ht="14.25" customHeight="1" x14ac:dyDescent="0.35">
      <c r="N792" s="1"/>
    </row>
    <row r="793" spans="14:14" ht="14.25" customHeight="1" x14ac:dyDescent="0.35">
      <c r="N793" s="1"/>
    </row>
    <row r="794" spans="14:14" ht="14.25" customHeight="1" x14ac:dyDescent="0.35">
      <c r="N794" s="1"/>
    </row>
    <row r="795" spans="14:14" ht="14.25" customHeight="1" x14ac:dyDescent="0.35">
      <c r="N795" s="1"/>
    </row>
    <row r="796" spans="14:14" ht="14.25" customHeight="1" x14ac:dyDescent="0.35">
      <c r="N796" s="1"/>
    </row>
    <row r="797" spans="14:14" ht="14.25" customHeight="1" x14ac:dyDescent="0.35">
      <c r="N797" s="1"/>
    </row>
    <row r="798" spans="14:14" ht="14.25" customHeight="1" x14ac:dyDescent="0.35">
      <c r="N798" s="1"/>
    </row>
    <row r="799" spans="14:14" ht="14.25" customHeight="1" x14ac:dyDescent="0.35">
      <c r="N799" s="1"/>
    </row>
    <row r="800" spans="14:14" ht="14.25" customHeight="1" x14ac:dyDescent="0.35">
      <c r="N800" s="1"/>
    </row>
    <row r="801" spans="14:14" ht="14.25" customHeight="1" x14ac:dyDescent="0.35">
      <c r="N801" s="1"/>
    </row>
    <row r="802" spans="14:14" ht="14.25" customHeight="1" x14ac:dyDescent="0.35">
      <c r="N802" s="1"/>
    </row>
    <row r="803" spans="14:14" ht="14.25" customHeight="1" x14ac:dyDescent="0.35">
      <c r="N803" s="1"/>
    </row>
    <row r="804" spans="14:14" ht="14.25" customHeight="1" x14ac:dyDescent="0.35">
      <c r="N804" s="1"/>
    </row>
    <row r="805" spans="14:14" ht="14.25" customHeight="1" x14ac:dyDescent="0.35">
      <c r="N805" s="1"/>
    </row>
    <row r="806" spans="14:14" ht="14.25" customHeight="1" x14ac:dyDescent="0.35">
      <c r="N806" s="1"/>
    </row>
    <row r="807" spans="14:14" ht="14.25" customHeight="1" x14ac:dyDescent="0.35">
      <c r="N807" s="1"/>
    </row>
    <row r="808" spans="14:14" ht="14.25" customHeight="1" x14ac:dyDescent="0.35">
      <c r="N808" s="1"/>
    </row>
    <row r="809" spans="14:14" ht="14.25" customHeight="1" x14ac:dyDescent="0.35">
      <c r="N809" s="1"/>
    </row>
    <row r="810" spans="14:14" ht="14.25" customHeight="1" x14ac:dyDescent="0.35">
      <c r="N810" s="1"/>
    </row>
    <row r="811" spans="14:14" ht="14.25" customHeight="1" x14ac:dyDescent="0.35">
      <c r="N811" s="1"/>
    </row>
    <row r="812" spans="14:14" ht="14.25" customHeight="1" x14ac:dyDescent="0.35">
      <c r="N812" s="1"/>
    </row>
    <row r="813" spans="14:14" ht="14.25" customHeight="1" x14ac:dyDescent="0.35">
      <c r="N813" s="1"/>
    </row>
    <row r="814" spans="14:14" ht="14.25" customHeight="1" x14ac:dyDescent="0.35">
      <c r="N814" s="1"/>
    </row>
    <row r="815" spans="14:14" ht="14.25" customHeight="1" x14ac:dyDescent="0.35">
      <c r="N815" s="1"/>
    </row>
    <row r="816" spans="14:14" ht="14.25" customHeight="1" x14ac:dyDescent="0.35">
      <c r="N816" s="1"/>
    </row>
    <row r="817" spans="14:14" ht="14.25" customHeight="1" x14ac:dyDescent="0.35">
      <c r="N817" s="1"/>
    </row>
    <row r="818" spans="14:14" ht="14.25" customHeight="1" x14ac:dyDescent="0.35">
      <c r="N818" s="1"/>
    </row>
    <row r="819" spans="14:14" ht="14.25" customHeight="1" x14ac:dyDescent="0.35">
      <c r="N819" s="1"/>
    </row>
    <row r="820" spans="14:14" ht="14.25" customHeight="1" x14ac:dyDescent="0.35">
      <c r="N820" s="1"/>
    </row>
    <row r="821" spans="14:14" ht="14.25" customHeight="1" x14ac:dyDescent="0.35">
      <c r="N821" s="1"/>
    </row>
    <row r="822" spans="14:14" ht="14.25" customHeight="1" x14ac:dyDescent="0.35">
      <c r="N822" s="1"/>
    </row>
    <row r="823" spans="14:14" ht="14.25" customHeight="1" x14ac:dyDescent="0.35">
      <c r="N823" s="1"/>
    </row>
    <row r="824" spans="14:14" ht="14.25" customHeight="1" x14ac:dyDescent="0.35">
      <c r="N824" s="1"/>
    </row>
    <row r="825" spans="14:14" ht="14.25" customHeight="1" x14ac:dyDescent="0.35">
      <c r="N825" s="1"/>
    </row>
    <row r="826" spans="14:14" ht="14.25" customHeight="1" x14ac:dyDescent="0.35">
      <c r="N826" s="1"/>
    </row>
    <row r="827" spans="14:14" ht="14.25" customHeight="1" x14ac:dyDescent="0.35">
      <c r="N827" s="1"/>
    </row>
    <row r="828" spans="14:14" ht="14.25" customHeight="1" x14ac:dyDescent="0.35">
      <c r="N828" s="1"/>
    </row>
    <row r="829" spans="14:14" ht="14.25" customHeight="1" x14ac:dyDescent="0.35">
      <c r="N829" s="1"/>
    </row>
    <row r="830" spans="14:14" ht="14.25" customHeight="1" x14ac:dyDescent="0.35">
      <c r="N830" s="1"/>
    </row>
    <row r="831" spans="14:14" ht="14.25" customHeight="1" x14ac:dyDescent="0.35">
      <c r="N831" s="1"/>
    </row>
    <row r="832" spans="14:14" ht="14.25" customHeight="1" x14ac:dyDescent="0.35">
      <c r="N832" s="1"/>
    </row>
    <row r="833" spans="14:14" ht="14.25" customHeight="1" x14ac:dyDescent="0.35">
      <c r="N833" s="1"/>
    </row>
    <row r="834" spans="14:14" ht="14.25" customHeight="1" x14ac:dyDescent="0.35">
      <c r="N834" s="1"/>
    </row>
    <row r="835" spans="14:14" ht="14.25" customHeight="1" x14ac:dyDescent="0.35">
      <c r="N835" s="1"/>
    </row>
    <row r="836" spans="14:14" ht="14.25" customHeight="1" x14ac:dyDescent="0.35">
      <c r="N836" s="1"/>
    </row>
    <row r="837" spans="14:14" ht="14.25" customHeight="1" x14ac:dyDescent="0.35">
      <c r="N837" s="1"/>
    </row>
    <row r="838" spans="14:14" ht="14.25" customHeight="1" x14ac:dyDescent="0.35">
      <c r="N838" s="1"/>
    </row>
    <row r="839" spans="14:14" ht="14.25" customHeight="1" x14ac:dyDescent="0.35">
      <c r="N839" s="1"/>
    </row>
    <row r="840" spans="14:14" ht="14.25" customHeight="1" x14ac:dyDescent="0.35">
      <c r="N840" s="1"/>
    </row>
    <row r="841" spans="14:14" ht="14.25" customHeight="1" x14ac:dyDescent="0.35">
      <c r="N841" s="1"/>
    </row>
    <row r="842" spans="14:14" ht="14.25" customHeight="1" x14ac:dyDescent="0.35">
      <c r="N842" s="1"/>
    </row>
    <row r="843" spans="14:14" ht="14.25" customHeight="1" x14ac:dyDescent="0.35">
      <c r="N843" s="1"/>
    </row>
    <row r="844" spans="14:14" ht="14.25" customHeight="1" x14ac:dyDescent="0.35">
      <c r="N844" s="1"/>
    </row>
    <row r="845" spans="14:14" ht="14.25" customHeight="1" x14ac:dyDescent="0.35">
      <c r="N845" s="1"/>
    </row>
    <row r="846" spans="14:14" ht="14.25" customHeight="1" x14ac:dyDescent="0.35">
      <c r="N846" s="1"/>
    </row>
    <row r="847" spans="14:14" ht="14.25" customHeight="1" x14ac:dyDescent="0.35">
      <c r="N847" s="1"/>
    </row>
    <row r="848" spans="14:14" ht="14.25" customHeight="1" x14ac:dyDescent="0.35">
      <c r="N848" s="1"/>
    </row>
    <row r="849" spans="14:14" ht="14.25" customHeight="1" x14ac:dyDescent="0.35">
      <c r="N849" s="1"/>
    </row>
    <row r="850" spans="14:14" ht="14.25" customHeight="1" x14ac:dyDescent="0.35">
      <c r="N850" s="1"/>
    </row>
    <row r="851" spans="14:14" ht="14.25" customHeight="1" x14ac:dyDescent="0.35">
      <c r="N851" s="1"/>
    </row>
    <row r="852" spans="14:14" ht="14.25" customHeight="1" x14ac:dyDescent="0.35">
      <c r="N852" s="1"/>
    </row>
    <row r="853" spans="14:14" ht="14.25" customHeight="1" x14ac:dyDescent="0.35">
      <c r="N853" s="1"/>
    </row>
    <row r="854" spans="14:14" ht="14.25" customHeight="1" x14ac:dyDescent="0.35">
      <c r="N854" s="1"/>
    </row>
    <row r="855" spans="14:14" ht="14.25" customHeight="1" x14ac:dyDescent="0.35">
      <c r="N855" s="1"/>
    </row>
    <row r="856" spans="14:14" ht="14.25" customHeight="1" x14ac:dyDescent="0.35">
      <c r="N856" s="1"/>
    </row>
    <row r="857" spans="14:14" ht="14.25" customHeight="1" x14ac:dyDescent="0.35">
      <c r="N857" s="1"/>
    </row>
    <row r="858" spans="14:14" ht="14.25" customHeight="1" x14ac:dyDescent="0.35">
      <c r="N858" s="1"/>
    </row>
    <row r="859" spans="14:14" ht="14.25" customHeight="1" x14ac:dyDescent="0.35">
      <c r="N859" s="1"/>
    </row>
    <row r="860" spans="14:14" ht="14.25" customHeight="1" x14ac:dyDescent="0.35">
      <c r="N860" s="1"/>
    </row>
    <row r="861" spans="14:14" ht="14.25" customHeight="1" x14ac:dyDescent="0.35">
      <c r="N861" s="1"/>
    </row>
    <row r="862" spans="14:14" ht="14.25" customHeight="1" x14ac:dyDescent="0.35">
      <c r="N862" s="1"/>
    </row>
    <row r="863" spans="14:14" ht="14.25" customHeight="1" x14ac:dyDescent="0.35">
      <c r="N863" s="1"/>
    </row>
    <row r="864" spans="14:14" ht="14.25" customHeight="1" x14ac:dyDescent="0.35">
      <c r="N864" s="1"/>
    </row>
    <row r="865" spans="14:14" ht="14.25" customHeight="1" x14ac:dyDescent="0.35">
      <c r="N865" s="1"/>
    </row>
    <row r="866" spans="14:14" ht="14.25" customHeight="1" x14ac:dyDescent="0.35">
      <c r="N866" s="1"/>
    </row>
    <row r="867" spans="14:14" ht="14.25" customHeight="1" x14ac:dyDescent="0.35">
      <c r="N867" s="1"/>
    </row>
    <row r="868" spans="14:14" ht="14.25" customHeight="1" x14ac:dyDescent="0.35">
      <c r="N868" s="1"/>
    </row>
    <row r="869" spans="14:14" ht="14.25" customHeight="1" x14ac:dyDescent="0.35">
      <c r="N869" s="1"/>
    </row>
    <row r="870" spans="14:14" ht="14.25" customHeight="1" x14ac:dyDescent="0.35">
      <c r="N870" s="1"/>
    </row>
    <row r="871" spans="14:14" ht="14.25" customHeight="1" x14ac:dyDescent="0.35">
      <c r="N871" s="1"/>
    </row>
    <row r="872" spans="14:14" ht="14.25" customHeight="1" x14ac:dyDescent="0.35">
      <c r="N872" s="1"/>
    </row>
    <row r="873" spans="14:14" ht="14.25" customHeight="1" x14ac:dyDescent="0.35">
      <c r="N873" s="1"/>
    </row>
    <row r="874" spans="14:14" ht="14.25" customHeight="1" x14ac:dyDescent="0.35">
      <c r="N874" s="1"/>
    </row>
    <row r="875" spans="14:14" ht="14.25" customHeight="1" x14ac:dyDescent="0.35">
      <c r="N875" s="1"/>
    </row>
    <row r="876" spans="14:14" ht="14.25" customHeight="1" x14ac:dyDescent="0.35">
      <c r="N876" s="1"/>
    </row>
    <row r="877" spans="14:14" ht="14.25" customHeight="1" x14ac:dyDescent="0.35">
      <c r="N877" s="1"/>
    </row>
    <row r="878" spans="14:14" ht="14.25" customHeight="1" x14ac:dyDescent="0.35">
      <c r="N878" s="1"/>
    </row>
    <row r="879" spans="14:14" ht="14.25" customHeight="1" x14ac:dyDescent="0.35">
      <c r="N879" s="1"/>
    </row>
    <row r="880" spans="14:14" ht="14.25" customHeight="1" x14ac:dyDescent="0.35">
      <c r="N880" s="1"/>
    </row>
    <row r="881" spans="14:14" ht="14.25" customHeight="1" x14ac:dyDescent="0.35">
      <c r="N881" s="1"/>
    </row>
    <row r="882" spans="14:14" ht="14.25" customHeight="1" x14ac:dyDescent="0.35">
      <c r="N882" s="1"/>
    </row>
    <row r="883" spans="14:14" ht="14.25" customHeight="1" x14ac:dyDescent="0.35">
      <c r="N883" s="1"/>
    </row>
    <row r="884" spans="14:14" ht="14.25" customHeight="1" x14ac:dyDescent="0.35">
      <c r="N884" s="1"/>
    </row>
    <row r="885" spans="14:14" ht="14.25" customHeight="1" x14ac:dyDescent="0.35">
      <c r="N885" s="1"/>
    </row>
    <row r="886" spans="14:14" ht="14.25" customHeight="1" x14ac:dyDescent="0.35">
      <c r="N886" s="1"/>
    </row>
    <row r="887" spans="14:14" ht="14.25" customHeight="1" x14ac:dyDescent="0.35">
      <c r="N887" s="1"/>
    </row>
    <row r="888" spans="14:14" ht="14.25" customHeight="1" x14ac:dyDescent="0.35">
      <c r="N888" s="1"/>
    </row>
    <row r="889" spans="14:14" ht="14.25" customHeight="1" x14ac:dyDescent="0.35">
      <c r="N889" s="1"/>
    </row>
    <row r="890" spans="14:14" ht="14.25" customHeight="1" x14ac:dyDescent="0.35">
      <c r="N890" s="1"/>
    </row>
    <row r="891" spans="14:14" ht="14.25" customHeight="1" x14ac:dyDescent="0.35">
      <c r="N891" s="1"/>
    </row>
    <row r="892" spans="14:14" ht="14.25" customHeight="1" x14ac:dyDescent="0.35">
      <c r="N892" s="1"/>
    </row>
    <row r="893" spans="14:14" ht="14.25" customHeight="1" x14ac:dyDescent="0.35">
      <c r="N893" s="1"/>
    </row>
    <row r="894" spans="14:14" ht="14.25" customHeight="1" x14ac:dyDescent="0.35">
      <c r="N894" s="1"/>
    </row>
    <row r="895" spans="14:14" ht="14.25" customHeight="1" x14ac:dyDescent="0.35">
      <c r="N895" s="1"/>
    </row>
    <row r="896" spans="14:14" ht="14.25" customHeight="1" x14ac:dyDescent="0.35">
      <c r="N896" s="1"/>
    </row>
    <row r="897" spans="14:14" ht="14.25" customHeight="1" x14ac:dyDescent="0.35">
      <c r="N897" s="1"/>
    </row>
    <row r="898" spans="14:14" ht="14.25" customHeight="1" x14ac:dyDescent="0.35">
      <c r="N898" s="1"/>
    </row>
    <row r="899" spans="14:14" ht="14.25" customHeight="1" x14ac:dyDescent="0.35">
      <c r="N899" s="1"/>
    </row>
    <row r="900" spans="14:14" ht="14.25" customHeight="1" x14ac:dyDescent="0.35">
      <c r="N900" s="1"/>
    </row>
    <row r="901" spans="14:14" ht="14.25" customHeight="1" x14ac:dyDescent="0.35">
      <c r="N901" s="1"/>
    </row>
    <row r="902" spans="14:14" ht="14.25" customHeight="1" x14ac:dyDescent="0.35">
      <c r="N902" s="1"/>
    </row>
    <row r="903" spans="14:14" ht="14.25" customHeight="1" x14ac:dyDescent="0.35">
      <c r="N903" s="1"/>
    </row>
    <row r="904" spans="14:14" ht="14.25" customHeight="1" x14ac:dyDescent="0.35">
      <c r="N904" s="1"/>
    </row>
    <row r="905" spans="14:14" ht="14.25" customHeight="1" x14ac:dyDescent="0.35">
      <c r="N905" s="1"/>
    </row>
    <row r="906" spans="14:14" ht="14.25" customHeight="1" x14ac:dyDescent="0.35">
      <c r="N906" s="1"/>
    </row>
    <row r="907" spans="14:14" ht="14.25" customHeight="1" x14ac:dyDescent="0.35">
      <c r="N907" s="1"/>
    </row>
    <row r="908" spans="14:14" ht="14.25" customHeight="1" x14ac:dyDescent="0.35">
      <c r="N908" s="1"/>
    </row>
    <row r="909" spans="14:14" ht="14.25" customHeight="1" x14ac:dyDescent="0.35">
      <c r="N909" s="1"/>
    </row>
    <row r="910" spans="14:14" ht="14.25" customHeight="1" x14ac:dyDescent="0.35">
      <c r="N910" s="1"/>
    </row>
    <row r="911" spans="14:14" ht="14.25" customHeight="1" x14ac:dyDescent="0.35">
      <c r="N911" s="1"/>
    </row>
    <row r="912" spans="14:14" ht="14.25" customHeight="1" x14ac:dyDescent="0.35">
      <c r="N912" s="1"/>
    </row>
    <row r="913" spans="14:14" ht="14.25" customHeight="1" x14ac:dyDescent="0.35">
      <c r="N913" s="1"/>
    </row>
    <row r="914" spans="14:14" ht="14.25" customHeight="1" x14ac:dyDescent="0.35">
      <c r="N914" s="1"/>
    </row>
    <row r="915" spans="14:14" ht="14.25" customHeight="1" x14ac:dyDescent="0.35">
      <c r="N915" s="1"/>
    </row>
    <row r="916" spans="14:14" ht="14.25" customHeight="1" x14ac:dyDescent="0.35">
      <c r="N916" s="1"/>
    </row>
    <row r="917" spans="14:14" ht="14.25" customHeight="1" x14ac:dyDescent="0.35">
      <c r="N917" s="1"/>
    </row>
    <row r="918" spans="14:14" ht="14.25" customHeight="1" x14ac:dyDescent="0.35">
      <c r="N918" s="1"/>
    </row>
    <row r="919" spans="14:14" ht="14.25" customHeight="1" x14ac:dyDescent="0.35">
      <c r="N919" s="1"/>
    </row>
    <row r="920" spans="14:14" ht="14.25" customHeight="1" x14ac:dyDescent="0.35">
      <c r="N920" s="1"/>
    </row>
    <row r="921" spans="14:14" ht="14.25" customHeight="1" x14ac:dyDescent="0.35">
      <c r="N921" s="1"/>
    </row>
    <row r="922" spans="14:14" ht="14.25" customHeight="1" x14ac:dyDescent="0.35">
      <c r="N922" s="1"/>
    </row>
    <row r="923" spans="14:14" ht="14.25" customHeight="1" x14ac:dyDescent="0.35">
      <c r="N923" s="1"/>
    </row>
    <row r="924" spans="14:14" ht="14.25" customHeight="1" x14ac:dyDescent="0.35">
      <c r="N924" s="1"/>
    </row>
    <row r="925" spans="14:14" ht="14.25" customHeight="1" x14ac:dyDescent="0.35">
      <c r="N925" s="1"/>
    </row>
    <row r="926" spans="14:14" ht="14.25" customHeight="1" x14ac:dyDescent="0.35">
      <c r="N926" s="1"/>
    </row>
    <row r="927" spans="14:14" ht="14.25" customHeight="1" x14ac:dyDescent="0.35">
      <c r="N927" s="1"/>
    </row>
    <row r="928" spans="14:14" ht="14.25" customHeight="1" x14ac:dyDescent="0.35">
      <c r="N928" s="1"/>
    </row>
    <row r="929" spans="14:14" ht="14.25" customHeight="1" x14ac:dyDescent="0.35">
      <c r="N929" s="1"/>
    </row>
    <row r="930" spans="14:14" ht="14.25" customHeight="1" x14ac:dyDescent="0.35">
      <c r="N930" s="1"/>
    </row>
    <row r="931" spans="14:14" ht="14.25" customHeight="1" x14ac:dyDescent="0.35">
      <c r="N931" s="1"/>
    </row>
    <row r="932" spans="14:14" ht="14.25" customHeight="1" x14ac:dyDescent="0.35">
      <c r="N932" s="1"/>
    </row>
    <row r="933" spans="14:14" ht="14.25" customHeight="1" x14ac:dyDescent="0.35">
      <c r="N933" s="1"/>
    </row>
    <row r="934" spans="14:14" ht="14.25" customHeight="1" x14ac:dyDescent="0.35">
      <c r="N934" s="1"/>
    </row>
    <row r="935" spans="14:14" ht="14.25" customHeight="1" x14ac:dyDescent="0.35">
      <c r="N935" s="1"/>
    </row>
    <row r="936" spans="14:14" ht="14.25" customHeight="1" x14ac:dyDescent="0.35">
      <c r="N936" s="1"/>
    </row>
    <row r="937" spans="14:14" ht="14.25" customHeight="1" x14ac:dyDescent="0.35">
      <c r="N937" s="1"/>
    </row>
    <row r="938" spans="14:14" ht="14.25" customHeight="1" x14ac:dyDescent="0.35">
      <c r="N938" s="1"/>
    </row>
    <row r="939" spans="14:14" ht="14.25" customHeight="1" x14ac:dyDescent="0.35">
      <c r="N939" s="1"/>
    </row>
    <row r="940" spans="14:14" ht="14.25" customHeight="1" x14ac:dyDescent="0.35">
      <c r="N940" s="1"/>
    </row>
    <row r="941" spans="14:14" ht="14.25" customHeight="1" x14ac:dyDescent="0.35">
      <c r="N941" s="1"/>
    </row>
    <row r="942" spans="14:14" ht="14.25" customHeight="1" x14ac:dyDescent="0.35">
      <c r="N942" s="1"/>
    </row>
    <row r="943" spans="14:14" ht="14.25" customHeight="1" x14ac:dyDescent="0.35">
      <c r="N943" s="1"/>
    </row>
    <row r="944" spans="14:14" ht="14.25" customHeight="1" x14ac:dyDescent="0.35">
      <c r="N944" s="1"/>
    </row>
    <row r="945" spans="14:14" ht="14.25" customHeight="1" x14ac:dyDescent="0.35">
      <c r="N945" s="1"/>
    </row>
    <row r="946" spans="14:14" ht="14.25" customHeight="1" x14ac:dyDescent="0.35">
      <c r="N946" s="1"/>
    </row>
    <row r="947" spans="14:14" ht="14.25" customHeight="1" x14ac:dyDescent="0.35">
      <c r="N947" s="1"/>
    </row>
    <row r="948" spans="14:14" ht="14.25" customHeight="1" x14ac:dyDescent="0.35">
      <c r="N948" s="1"/>
    </row>
    <row r="949" spans="14:14" ht="14.25" customHeight="1" x14ac:dyDescent="0.35">
      <c r="N949" s="1"/>
    </row>
    <row r="950" spans="14:14" ht="14.25" customHeight="1" x14ac:dyDescent="0.35">
      <c r="N950" s="1"/>
    </row>
    <row r="951" spans="14:14" ht="14.25" customHeight="1" x14ac:dyDescent="0.35">
      <c r="N951" s="1"/>
    </row>
    <row r="952" spans="14:14" ht="14.25" customHeight="1" x14ac:dyDescent="0.35">
      <c r="N952" s="1"/>
    </row>
    <row r="953" spans="14:14" ht="14.25" customHeight="1" x14ac:dyDescent="0.35">
      <c r="N953" s="1"/>
    </row>
    <row r="954" spans="14:14" ht="14.25" customHeight="1" x14ac:dyDescent="0.35">
      <c r="N954" s="1"/>
    </row>
    <row r="955" spans="14:14" ht="14.25" customHeight="1" x14ac:dyDescent="0.35">
      <c r="N955" s="1"/>
    </row>
    <row r="956" spans="14:14" ht="14.25" customHeight="1" x14ac:dyDescent="0.35">
      <c r="N956" s="1"/>
    </row>
    <row r="957" spans="14:14" ht="14.25" customHeight="1" x14ac:dyDescent="0.35">
      <c r="N957" s="1"/>
    </row>
    <row r="958" spans="14:14" ht="14.25" customHeight="1" x14ac:dyDescent="0.35">
      <c r="N958" s="1"/>
    </row>
    <row r="959" spans="14:14" ht="14.25" customHeight="1" x14ac:dyDescent="0.35">
      <c r="N959" s="1"/>
    </row>
    <row r="960" spans="14:14" ht="14.25" customHeight="1" x14ac:dyDescent="0.35">
      <c r="N960" s="1"/>
    </row>
    <row r="961" spans="14:14" ht="14.25" customHeight="1" x14ac:dyDescent="0.35">
      <c r="N961" s="1"/>
    </row>
    <row r="962" spans="14:14" ht="14.25" customHeight="1" x14ac:dyDescent="0.35">
      <c r="N962" s="1"/>
    </row>
    <row r="963" spans="14:14" ht="14.25" customHeight="1" x14ac:dyDescent="0.35">
      <c r="N963" s="1"/>
    </row>
    <row r="964" spans="14:14" ht="14.25" customHeight="1" x14ac:dyDescent="0.35">
      <c r="N964" s="1"/>
    </row>
    <row r="965" spans="14:14" ht="14.25" customHeight="1" x14ac:dyDescent="0.35">
      <c r="N965" s="1"/>
    </row>
    <row r="966" spans="14:14" ht="14.25" customHeight="1" x14ac:dyDescent="0.35">
      <c r="N966" s="1"/>
    </row>
    <row r="967" spans="14:14" ht="14.25" customHeight="1" x14ac:dyDescent="0.35">
      <c r="N967" s="1"/>
    </row>
    <row r="968" spans="14:14" ht="14.25" customHeight="1" x14ac:dyDescent="0.35">
      <c r="N968" s="1"/>
    </row>
    <row r="969" spans="14:14" ht="14.25" customHeight="1" x14ac:dyDescent="0.35">
      <c r="N969" s="1"/>
    </row>
    <row r="970" spans="14:14" ht="14.25" customHeight="1" x14ac:dyDescent="0.35">
      <c r="N970" s="1"/>
    </row>
    <row r="971" spans="14:14" ht="14.25" customHeight="1" x14ac:dyDescent="0.35">
      <c r="N971" s="1"/>
    </row>
    <row r="972" spans="14:14" ht="14.25" customHeight="1" x14ac:dyDescent="0.35">
      <c r="N972" s="1"/>
    </row>
    <row r="973" spans="14:14" ht="14.25" customHeight="1" x14ac:dyDescent="0.35">
      <c r="N973" s="1"/>
    </row>
    <row r="974" spans="14:14" ht="14.25" customHeight="1" x14ac:dyDescent="0.35">
      <c r="N974" s="1"/>
    </row>
    <row r="975" spans="14:14" ht="14.25" customHeight="1" x14ac:dyDescent="0.35">
      <c r="N975" s="1"/>
    </row>
    <row r="976" spans="14:14" ht="14.25" customHeight="1" x14ac:dyDescent="0.35">
      <c r="N976" s="1"/>
    </row>
    <row r="977" spans="14:14" ht="14.25" customHeight="1" x14ac:dyDescent="0.35">
      <c r="N977" s="1"/>
    </row>
    <row r="978" spans="14:14" ht="14.25" customHeight="1" x14ac:dyDescent="0.35">
      <c r="N978" s="1"/>
    </row>
    <row r="979" spans="14:14" ht="14.25" customHeight="1" x14ac:dyDescent="0.35">
      <c r="N979" s="1"/>
    </row>
    <row r="980" spans="14:14" ht="14.25" customHeight="1" x14ac:dyDescent="0.35">
      <c r="N980" s="1"/>
    </row>
    <row r="981" spans="14:14" ht="14.25" customHeight="1" x14ac:dyDescent="0.35">
      <c r="N981" s="1"/>
    </row>
    <row r="982" spans="14:14" ht="14.25" customHeight="1" x14ac:dyDescent="0.35">
      <c r="N982" s="1"/>
    </row>
    <row r="983" spans="14:14" ht="14.25" customHeight="1" x14ac:dyDescent="0.35">
      <c r="N983" s="1"/>
    </row>
    <row r="984" spans="14:14" ht="14.25" customHeight="1" x14ac:dyDescent="0.35">
      <c r="N984" s="1"/>
    </row>
    <row r="985" spans="14:14" ht="14.25" customHeight="1" x14ac:dyDescent="0.35">
      <c r="N985" s="1"/>
    </row>
    <row r="986" spans="14:14" ht="14.25" customHeight="1" x14ac:dyDescent="0.35">
      <c r="N986" s="1"/>
    </row>
    <row r="987" spans="14:14" ht="14.25" customHeight="1" x14ac:dyDescent="0.35">
      <c r="N987" s="1"/>
    </row>
    <row r="988" spans="14:14" ht="14.25" customHeight="1" x14ac:dyDescent="0.35">
      <c r="N988" s="1"/>
    </row>
    <row r="989" spans="14:14" ht="14.25" customHeight="1" x14ac:dyDescent="0.35">
      <c r="N989" s="1"/>
    </row>
    <row r="990" spans="14:14" ht="14.25" customHeight="1" x14ac:dyDescent="0.35">
      <c r="N990" s="1"/>
    </row>
    <row r="991" spans="14:14" ht="14.25" customHeight="1" x14ac:dyDescent="0.35">
      <c r="N991" s="1"/>
    </row>
    <row r="992" spans="14:14" ht="14.25" customHeight="1" x14ac:dyDescent="0.35">
      <c r="N992" s="1"/>
    </row>
    <row r="993" spans="14:14" ht="14.25" customHeight="1" x14ac:dyDescent="0.35">
      <c r="N993" s="1"/>
    </row>
    <row r="994" spans="14:14" ht="14.25" customHeight="1" x14ac:dyDescent="0.35">
      <c r="N994" s="1"/>
    </row>
    <row r="995" spans="14:14" ht="14.25" customHeight="1" x14ac:dyDescent="0.35">
      <c r="N995" s="1"/>
    </row>
    <row r="996" spans="14:14" ht="14.25" customHeight="1" x14ac:dyDescent="0.35">
      <c r="N996" s="1"/>
    </row>
    <row r="997" spans="14:14" ht="14.25" customHeight="1" x14ac:dyDescent="0.35">
      <c r="N997" s="1"/>
    </row>
    <row r="998" spans="14:14" ht="14.25" customHeight="1" x14ac:dyDescent="0.35">
      <c r="N998" s="1"/>
    </row>
    <row r="999" spans="14:14" ht="14.25" customHeight="1" x14ac:dyDescent="0.35">
      <c r="N999" s="1"/>
    </row>
    <row r="1000" spans="14:14" ht="14.25" customHeight="1" x14ac:dyDescent="0.35">
      <c r="N1000" s="1"/>
    </row>
  </sheetData>
  <mergeCells count="6">
    <mergeCell ref="A143:I143"/>
    <mergeCell ref="A1:I1"/>
    <mergeCell ref="A34:I34"/>
    <mergeCell ref="A74:I74"/>
    <mergeCell ref="A122:I122"/>
    <mergeCell ref="A131:I131"/>
  </mergeCell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0" r:id="rId8" xr:uid="{00000000-0004-0000-0000-000007000000}"/>
    <hyperlink ref="G11" r:id="rId9" xr:uid="{00000000-0004-0000-0000-000008000000}"/>
    <hyperlink ref="G12" r:id="rId10" xr:uid="{00000000-0004-0000-0000-000009000000}"/>
    <hyperlink ref="G13" r:id="rId11" xr:uid="{00000000-0004-0000-0000-00000A000000}"/>
    <hyperlink ref="G14" r:id="rId12" xr:uid="{00000000-0004-0000-0000-00000B000000}"/>
    <hyperlink ref="G15" r:id="rId13" xr:uid="{00000000-0004-0000-0000-00000C000000}"/>
    <hyperlink ref="G16" r:id="rId14" xr:uid="{00000000-0004-0000-0000-00000D000000}"/>
    <hyperlink ref="G17" r:id="rId15" xr:uid="{00000000-0004-0000-0000-00000E000000}"/>
    <hyperlink ref="G18" r:id="rId16" xr:uid="{00000000-0004-0000-0000-00000F000000}"/>
    <hyperlink ref="G19" r:id="rId17" xr:uid="{00000000-0004-0000-0000-000010000000}"/>
    <hyperlink ref="G20" r:id="rId18" xr:uid="{00000000-0004-0000-0000-000011000000}"/>
    <hyperlink ref="G21" r:id="rId19" xr:uid="{00000000-0004-0000-0000-000012000000}"/>
    <hyperlink ref="G22" r:id="rId20" xr:uid="{00000000-0004-0000-0000-000013000000}"/>
    <hyperlink ref="G23" r:id="rId21" xr:uid="{00000000-0004-0000-0000-000014000000}"/>
    <hyperlink ref="G24" r:id="rId22" xr:uid="{00000000-0004-0000-0000-000015000000}"/>
    <hyperlink ref="G25" r:id="rId23" xr:uid="{00000000-0004-0000-0000-000016000000}"/>
    <hyperlink ref="G26" r:id="rId24" xr:uid="{00000000-0004-0000-0000-000017000000}"/>
    <hyperlink ref="G27" r:id="rId25" xr:uid="{00000000-0004-0000-0000-000018000000}"/>
    <hyperlink ref="G28" r:id="rId26" xr:uid="{00000000-0004-0000-0000-000019000000}"/>
    <hyperlink ref="G29" r:id="rId27" xr:uid="{00000000-0004-0000-0000-00001A000000}"/>
    <hyperlink ref="G30" r:id="rId28" xr:uid="{00000000-0004-0000-0000-00001B000000}"/>
    <hyperlink ref="G31" r:id="rId29" xr:uid="{00000000-0004-0000-0000-00001C000000}"/>
    <hyperlink ref="G32" r:id="rId30" xr:uid="{00000000-0004-0000-0000-00001D000000}"/>
    <hyperlink ref="G36" r:id="rId31" xr:uid="{00000000-0004-0000-0000-00001E000000}"/>
    <hyperlink ref="G37" r:id="rId32" xr:uid="{00000000-0004-0000-0000-00001F000000}"/>
    <hyperlink ref="G38" r:id="rId33" xr:uid="{00000000-0004-0000-0000-000020000000}"/>
    <hyperlink ref="G39" r:id="rId34" xr:uid="{00000000-0004-0000-0000-000021000000}"/>
    <hyperlink ref="G40" r:id="rId35" xr:uid="{00000000-0004-0000-0000-000022000000}"/>
    <hyperlink ref="G41" r:id="rId36" xr:uid="{00000000-0004-0000-0000-000023000000}"/>
    <hyperlink ref="G42" r:id="rId37" xr:uid="{00000000-0004-0000-0000-000024000000}"/>
    <hyperlink ref="G43" r:id="rId38" xr:uid="{00000000-0004-0000-0000-000025000000}"/>
    <hyperlink ref="G44" r:id="rId39" xr:uid="{00000000-0004-0000-0000-000026000000}"/>
    <hyperlink ref="G45" r:id="rId40" xr:uid="{00000000-0004-0000-0000-000027000000}"/>
    <hyperlink ref="L45" r:id="rId41" xr:uid="{00000000-0004-0000-0000-000028000000}"/>
    <hyperlink ref="G46" r:id="rId42" xr:uid="{00000000-0004-0000-0000-000029000000}"/>
    <hyperlink ref="G47" r:id="rId43" xr:uid="{00000000-0004-0000-0000-00002A000000}"/>
    <hyperlink ref="G48" r:id="rId44" xr:uid="{00000000-0004-0000-0000-00002B000000}"/>
    <hyperlink ref="G49" r:id="rId45" xr:uid="{00000000-0004-0000-0000-00002C000000}"/>
    <hyperlink ref="G50" r:id="rId46" xr:uid="{00000000-0004-0000-0000-00002D000000}"/>
    <hyperlink ref="G51" r:id="rId47" xr:uid="{00000000-0004-0000-0000-00002E000000}"/>
    <hyperlink ref="G52" r:id="rId48" xr:uid="{00000000-0004-0000-0000-00002F000000}"/>
    <hyperlink ref="G53" r:id="rId49" xr:uid="{00000000-0004-0000-0000-000030000000}"/>
    <hyperlink ref="G54" r:id="rId50" xr:uid="{00000000-0004-0000-0000-000031000000}"/>
    <hyperlink ref="G55" r:id="rId51" xr:uid="{00000000-0004-0000-0000-000032000000}"/>
    <hyperlink ref="G56" r:id="rId52" xr:uid="{00000000-0004-0000-0000-000033000000}"/>
    <hyperlink ref="G57" r:id="rId53" xr:uid="{00000000-0004-0000-0000-000034000000}"/>
    <hyperlink ref="G58" r:id="rId54" xr:uid="{00000000-0004-0000-0000-000035000000}"/>
    <hyperlink ref="G59" r:id="rId55" xr:uid="{00000000-0004-0000-0000-000036000000}"/>
    <hyperlink ref="G60" r:id="rId56" xr:uid="{00000000-0004-0000-0000-000037000000}"/>
    <hyperlink ref="G61" r:id="rId57" xr:uid="{00000000-0004-0000-0000-000038000000}"/>
    <hyperlink ref="G62" r:id="rId58" xr:uid="{00000000-0004-0000-0000-000039000000}"/>
    <hyperlink ref="G63" r:id="rId59" xr:uid="{00000000-0004-0000-0000-00003A000000}"/>
    <hyperlink ref="G64" r:id="rId60" xr:uid="{00000000-0004-0000-0000-00003B000000}"/>
    <hyperlink ref="G65" r:id="rId61" xr:uid="{00000000-0004-0000-0000-00003C000000}"/>
    <hyperlink ref="G66" r:id="rId62" xr:uid="{00000000-0004-0000-0000-00003D000000}"/>
    <hyperlink ref="G67" r:id="rId63" xr:uid="{00000000-0004-0000-0000-00003E000000}"/>
    <hyperlink ref="G68" r:id="rId64" xr:uid="{00000000-0004-0000-0000-00003F000000}"/>
    <hyperlink ref="G69" r:id="rId65" xr:uid="{00000000-0004-0000-0000-000040000000}"/>
    <hyperlink ref="G70" r:id="rId66" xr:uid="{00000000-0004-0000-0000-000041000000}"/>
    <hyperlink ref="G71" r:id="rId67" xr:uid="{00000000-0004-0000-0000-000042000000}"/>
    <hyperlink ref="G72" r:id="rId68" xr:uid="{00000000-0004-0000-0000-000043000000}"/>
    <hyperlink ref="G76" r:id="rId69" xr:uid="{00000000-0004-0000-0000-000044000000}"/>
    <hyperlink ref="G77" r:id="rId70" xr:uid="{00000000-0004-0000-0000-000045000000}"/>
    <hyperlink ref="G78" r:id="rId71" xr:uid="{00000000-0004-0000-0000-000046000000}"/>
    <hyperlink ref="G79" r:id="rId72" xr:uid="{00000000-0004-0000-0000-000047000000}"/>
    <hyperlink ref="G80" r:id="rId73" xr:uid="{00000000-0004-0000-0000-000048000000}"/>
    <hyperlink ref="G81" r:id="rId74" xr:uid="{00000000-0004-0000-0000-000049000000}"/>
    <hyperlink ref="G82" r:id="rId75" xr:uid="{00000000-0004-0000-0000-00004A000000}"/>
    <hyperlink ref="G83" r:id="rId76" xr:uid="{00000000-0004-0000-0000-00004B000000}"/>
    <hyperlink ref="G84" r:id="rId77" xr:uid="{00000000-0004-0000-0000-00004C000000}"/>
    <hyperlink ref="G85" r:id="rId78" xr:uid="{00000000-0004-0000-0000-00004D000000}"/>
    <hyperlink ref="G86" r:id="rId79" xr:uid="{00000000-0004-0000-0000-00004E000000}"/>
    <hyperlink ref="G87" r:id="rId80" xr:uid="{00000000-0004-0000-0000-00004F000000}"/>
    <hyperlink ref="G88" r:id="rId81" xr:uid="{00000000-0004-0000-0000-000050000000}"/>
    <hyperlink ref="G89" r:id="rId82" xr:uid="{00000000-0004-0000-0000-000051000000}"/>
    <hyperlink ref="G90" r:id="rId83" xr:uid="{00000000-0004-0000-0000-000052000000}"/>
    <hyperlink ref="G91" r:id="rId84" xr:uid="{00000000-0004-0000-0000-000053000000}"/>
    <hyperlink ref="G92" r:id="rId85" xr:uid="{00000000-0004-0000-0000-000054000000}"/>
    <hyperlink ref="G93" r:id="rId86" xr:uid="{00000000-0004-0000-0000-000055000000}"/>
    <hyperlink ref="G94" r:id="rId87" xr:uid="{00000000-0004-0000-0000-000056000000}"/>
    <hyperlink ref="G95" r:id="rId88" xr:uid="{00000000-0004-0000-0000-000057000000}"/>
    <hyperlink ref="G96" r:id="rId89" xr:uid="{00000000-0004-0000-0000-000058000000}"/>
    <hyperlink ref="G97" r:id="rId90" xr:uid="{00000000-0004-0000-0000-000059000000}"/>
    <hyperlink ref="G98" r:id="rId91" xr:uid="{00000000-0004-0000-0000-00005A000000}"/>
    <hyperlink ref="G99" r:id="rId92" xr:uid="{00000000-0004-0000-0000-00005B000000}"/>
    <hyperlink ref="G100" r:id="rId93" xr:uid="{00000000-0004-0000-0000-00005C000000}"/>
    <hyperlink ref="G101" r:id="rId94" xr:uid="{00000000-0004-0000-0000-00005D000000}"/>
    <hyperlink ref="G102" r:id="rId95" xr:uid="{00000000-0004-0000-0000-00005E000000}"/>
    <hyperlink ref="G103" r:id="rId96" xr:uid="{00000000-0004-0000-0000-00005F000000}"/>
    <hyperlink ref="G104" r:id="rId97" xr:uid="{00000000-0004-0000-0000-000060000000}"/>
    <hyperlink ref="G106" r:id="rId98" xr:uid="{00000000-0004-0000-0000-000061000000}"/>
    <hyperlink ref="G107" r:id="rId99" xr:uid="{00000000-0004-0000-0000-000062000000}"/>
    <hyperlink ref="G108" r:id="rId100" xr:uid="{00000000-0004-0000-0000-000063000000}"/>
    <hyperlink ref="G109" r:id="rId101" xr:uid="{00000000-0004-0000-0000-000064000000}"/>
    <hyperlink ref="G110" r:id="rId102" xr:uid="{00000000-0004-0000-0000-000065000000}"/>
    <hyperlink ref="G111" r:id="rId103" xr:uid="{00000000-0004-0000-0000-000066000000}"/>
    <hyperlink ref="G112" r:id="rId104" xr:uid="{00000000-0004-0000-0000-000067000000}"/>
    <hyperlink ref="G113" r:id="rId105" xr:uid="{00000000-0004-0000-0000-000068000000}"/>
    <hyperlink ref="G114" r:id="rId106" xr:uid="{00000000-0004-0000-0000-000069000000}"/>
    <hyperlink ref="G115" r:id="rId107" xr:uid="{00000000-0004-0000-0000-00006A000000}"/>
    <hyperlink ref="G116" r:id="rId108" xr:uid="{00000000-0004-0000-0000-00006B000000}"/>
    <hyperlink ref="G117" r:id="rId109" xr:uid="{00000000-0004-0000-0000-00006C000000}"/>
    <hyperlink ref="G118" r:id="rId110" xr:uid="{00000000-0004-0000-0000-00006D000000}"/>
    <hyperlink ref="G119" r:id="rId111" xr:uid="{00000000-0004-0000-0000-00006E000000}"/>
    <hyperlink ref="G120" r:id="rId112" xr:uid="{00000000-0004-0000-0000-00006F000000}"/>
    <hyperlink ref="G124" r:id="rId113" xr:uid="{00000000-0004-0000-0000-000070000000}"/>
    <hyperlink ref="G125" r:id="rId114" xr:uid="{00000000-0004-0000-0000-000071000000}"/>
    <hyperlink ref="G126" r:id="rId115" xr:uid="{00000000-0004-0000-0000-000072000000}"/>
    <hyperlink ref="G127" r:id="rId116" xr:uid="{00000000-0004-0000-0000-000073000000}"/>
    <hyperlink ref="G128" r:id="rId117" xr:uid="{00000000-0004-0000-0000-000074000000}"/>
    <hyperlink ref="G129" r:id="rId118" xr:uid="{00000000-0004-0000-0000-000075000000}"/>
    <hyperlink ref="G139" r:id="rId119" xr:uid="{00000000-0004-0000-0000-000076000000}"/>
    <hyperlink ref="G140" r:id="rId120" xr:uid="{00000000-0004-0000-0000-000077000000}"/>
    <hyperlink ref="G141" r:id="rId121" xr:uid="{00000000-0004-0000-0000-000078000000}"/>
    <hyperlink ref="G145" r:id="rId122" xr:uid="{00000000-0004-0000-0000-000079000000}"/>
    <hyperlink ref="G146" r:id="rId123" xr:uid="{00000000-0004-0000-0000-00007A000000}"/>
    <hyperlink ref="G147" r:id="rId124" xr:uid="{00000000-0004-0000-0000-00007B000000}"/>
    <hyperlink ref="G148" r:id="rId125" xr:uid="{00000000-0004-0000-0000-00007C000000}"/>
    <hyperlink ref="G149" r:id="rId126" xr:uid="{00000000-0004-0000-0000-00007D000000}"/>
    <hyperlink ref="G150" r:id="rId127" xr:uid="{00000000-0004-0000-0000-00007E000000}"/>
    <hyperlink ref="G151" r:id="rId128" xr:uid="{00000000-0004-0000-0000-00007F000000}"/>
    <hyperlink ref="G152" r:id="rId129" xr:uid="{00000000-0004-0000-0000-000080000000}"/>
    <hyperlink ref="G153" r:id="rId130" xr:uid="{00000000-0004-0000-0000-000081000000}"/>
    <hyperlink ref="G154" r:id="rId131" xr:uid="{00000000-0004-0000-0000-000082000000}"/>
    <hyperlink ref="G155" r:id="rId132" xr:uid="{00000000-0004-0000-0000-000083000000}"/>
    <hyperlink ref="G156" r:id="rId133" xr:uid="{00000000-0004-0000-0000-000084000000}"/>
    <hyperlink ref="G157" r:id="rId134" xr:uid="{00000000-0004-0000-0000-000085000000}"/>
    <hyperlink ref="G158" r:id="rId135" xr:uid="{00000000-0004-0000-0000-000086000000}"/>
    <hyperlink ref="G159" r:id="rId136" xr:uid="{00000000-0004-0000-0000-000087000000}"/>
    <hyperlink ref="G160" r:id="rId137" xr:uid="{00000000-0004-0000-0000-000088000000}"/>
    <hyperlink ref="G161" r:id="rId138" xr:uid="{00000000-0004-0000-0000-000089000000}"/>
    <hyperlink ref="G162" r:id="rId139" xr:uid="{00000000-0004-0000-0000-00008A000000}"/>
    <hyperlink ref="G163" r:id="rId140" xr:uid="{00000000-0004-0000-0000-00008B000000}"/>
    <hyperlink ref="G164" r:id="rId141" xr:uid="{00000000-0004-0000-0000-00008C000000}"/>
    <hyperlink ref="G165" r:id="rId142" xr:uid="{00000000-0004-0000-0000-00008D000000}"/>
    <hyperlink ref="G166" r:id="rId143" xr:uid="{00000000-0004-0000-0000-00008E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Uživatel systému Windows</cp:lastModifiedBy>
  <dcterms:created xsi:type="dcterms:W3CDTF">2024-03-08T09:31:49Z</dcterms:created>
  <dcterms:modified xsi:type="dcterms:W3CDTF">2024-03-08T09:31:49Z</dcterms:modified>
</cp:coreProperties>
</file>